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codeName="DieseArbeitsmappe" defaultThemeVersion="124226"/>
  <mc:AlternateContent xmlns:mc="http://schemas.openxmlformats.org/markup-compatibility/2006">
    <mc:Choice Requires="x15">
      <x15ac:absPath xmlns:x15ac="http://schemas.microsoft.com/office/spreadsheetml/2010/11/ac" url="D:\!!!-Update Excel Video-Kurs\"/>
    </mc:Choice>
  </mc:AlternateContent>
  <xr:revisionPtr revIDLastSave="0" documentId="13_ncr:1_{E6C43183-9DEE-42E3-B0CF-EBFFBF440F12}" xr6:coauthVersionLast="46" xr6:coauthVersionMax="46" xr10:uidLastSave="{00000000-0000-0000-0000-000000000000}"/>
  <bookViews>
    <workbookView xWindow="0" yWindow="0" windowWidth="34380" windowHeight="21000" xr2:uid="{00000000-000D-0000-FFFF-FFFF00000000}"/>
  </bookViews>
  <sheets>
    <sheet name="Fimovi" sheetId="21" r:id="rId1"/>
    <sheet name="Index" sheetId="2" r:id="rId2"/>
    <sheet name="Inputs" sheetId="1" r:id="rId3"/>
    <sheet name="Cons" sheetId="20" r:id="rId4"/>
    <sheet name="Timing" sheetId="3" r:id="rId5"/>
    <sheet name="Formate" sheetId="13" r:id="rId6"/>
    <sheet name="Ti-Tmpl" sheetId="19" r:id="rId7"/>
  </sheets>
  <definedNames>
    <definedName name="Anlagenklasse">Inputs!$C$61:$C$62</definedName>
    <definedName name="Application.Version.Build" comment="Maninweb" hidden="1">#REF!</definedName>
    <definedName name="Application.Version.Code" comment="Maninweb" hidden="1">#REF!</definedName>
    <definedName name="Application.Version.Version" comment="Maninweb" hidden="1">#REF!</definedName>
    <definedName name="Cons_End">Inputs!$E$31</definedName>
    <definedName name="Cons_Start">Inputs!$E$29</definedName>
    <definedName name="_xlnm.Print_Area" localSheetId="1">Index!$C$3:$N$63</definedName>
    <definedName name="_xlnm.Print_Area" localSheetId="2">Inputs!$A$1:$N$41</definedName>
    <definedName name="Fehlerkontrolle">Inputs!#REF!</definedName>
    <definedName name="GanzkleineZahl">Formate!$D$74</definedName>
    <definedName name="Language.Current" comment="Maninweb" hidden="1">#REF!</definedName>
    <definedName name="Language.Default" comment="Maninweb" hidden="1">#REF!</definedName>
    <definedName name="Language.Fimovi" comment="Maninweb" hidden="1">IF(#REF!&gt;0,#REF!,0)</definedName>
    <definedName name="Lists.Languages.Key" comment="Maninweb" hidden="1">OFFSET(#REF!,0,0,#REF!,1)</definedName>
    <definedName name="Lists.Languages.Name" comment="Maninweb" hidden="1">OFFSET(#REF!,0,0,#REF!,1)</definedName>
    <definedName name="Milliarde">Formate!$D$73</definedName>
    <definedName name="Million">Formate!$D$72</definedName>
    <definedName name="Monate">Formate!$J$66:$J$77</definedName>
    <definedName name="Monate_Jahr">Formate!$D$66</definedName>
    <definedName name="Monate_Quartal">Formate!$D$68</definedName>
    <definedName name="Name_Autor">Inputs!$E$16</definedName>
    <definedName name="Name_Datei">Inputs!$E$14</definedName>
    <definedName name="Name_Modell">Inputs!$E$11</definedName>
    <definedName name="Name_Projekt">Inputs!$E$12</definedName>
    <definedName name="Name_Unternehmen">Inputs!$E$10</definedName>
    <definedName name="Ops_End">Inputs!$E$36</definedName>
    <definedName name="Ops_Start">Inputs!$E$34</definedName>
    <definedName name="Periodizitaet">Formate!$J$80:$J$83</definedName>
    <definedName name="Pf_hor_ja">Formate!$D$83</definedName>
    <definedName name="Pf_hor_nein">Formate!$D$84</definedName>
    <definedName name="Pf_li">Formate!$D$81</definedName>
    <definedName name="Pf_re">Formate!$D$82</definedName>
    <definedName name="Pf_unt_ja">Formate!$D$79</definedName>
    <definedName name="Pf_unt_nein">Formate!$D$80</definedName>
    <definedName name="Quartale_Jahr">Formate!$D$67</definedName>
    <definedName name="Rund_Tol">Formate!$D$70</definedName>
    <definedName name="Startdatum">Inputs!$E$26</definedName>
    <definedName name="String.Bullet" comment="Maninweb" hidden="1">#REF!</definedName>
    <definedName name="String.Dash" comment="Maninweb" hidden="1">#REF!</definedName>
    <definedName name="String.Ellipsis" comment="Maninweb" hidden="1">#REF!</definedName>
    <definedName name="String.Empty" comment="Maninweb" hidden="1">#REF!</definedName>
    <definedName name="String.Error" comment="Maninweb" hidden="1">#REF!</definedName>
    <definedName name="String.Link" comment="Maninweb" hidden="1">#REF!</definedName>
    <definedName name="String.Missing" comment="Maninweb" hidden="1">#REF!</definedName>
    <definedName name="String.None" comment="Maninweb" hidden="1">#REF!</definedName>
    <definedName name="String.Separator" comment="Maninweb" hidden="1">#REF!</definedName>
    <definedName name="String.Slash" comment="Maninweb" hidden="1">#REF!</definedName>
    <definedName name="String.Spacer" comment="Maninweb" hidden="1">#REF!</definedName>
    <definedName name="String.Spacer.Double" comment="Maninweb" hidden="1">#REF!</definedName>
    <definedName name="String.Warning" comment="Maninweb" hidden="1">#REF!</definedName>
    <definedName name="String.Zero" comment="Maninweb" hidden="1">#REF!</definedName>
    <definedName name="System.Date" comment="Maninweb" hidden="1">#REF!</definedName>
    <definedName name="System.Error" comment="Maninweb" hidden="1">#REF!</definedName>
    <definedName name="System.Months" comment="Maninweb" hidden="1">OFFSET(#REF!,0,0,COUNTIF(#REF!,"?*"),1)</definedName>
    <definedName name="System.Periods.Index" comment="Maninweb" hidden="1">OFFSET(#REF!,0,0,COUNTIF(#REF!,"K"&amp;"."&amp;"*"),1)</definedName>
    <definedName name="System.Periods.Name" comment="Maninweb" hidden="1">OFFSET(#REF!,0,0,COUNTIF(#REF!,"K"&amp;"."&amp;"*"),1)</definedName>
    <definedName name="Szenario">#REF!</definedName>
    <definedName name="Tab_Start">Inputs!$E$21</definedName>
    <definedName name="Tage_Jahr">Formate!$D$65</definedName>
    <definedName name="Tausend">Formate!$D$71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3" i="20" l="1"/>
  <c r="E102" i="20"/>
  <c r="E95" i="20"/>
  <c r="J77" i="20" l="1"/>
  <c r="E82" i="20"/>
  <c r="E72" i="20" l="1"/>
  <c r="F48" i="20"/>
  <c r="F47" i="20"/>
  <c r="F88" i="1"/>
  <c r="E93" i="20" s="1"/>
  <c r="G79" i="1"/>
  <c r="G78" i="1"/>
  <c r="F40" i="20" l="1"/>
  <c r="E40" i="20"/>
  <c r="C40" i="20"/>
  <c r="F39" i="20"/>
  <c r="E39" i="20"/>
  <c r="C39" i="20"/>
  <c r="F38" i="20"/>
  <c r="E38" i="20"/>
  <c r="C38" i="20"/>
  <c r="F37" i="20"/>
  <c r="E37" i="20"/>
  <c r="C37" i="20"/>
  <c r="F36" i="20"/>
  <c r="E36" i="20"/>
  <c r="C36" i="20"/>
  <c r="F35" i="20"/>
  <c r="E35" i="20"/>
  <c r="C35" i="20"/>
  <c r="F34" i="20"/>
  <c r="E34" i="20"/>
  <c r="C34" i="20"/>
  <c r="F33" i="20"/>
  <c r="E33" i="20"/>
  <c r="C33" i="20"/>
  <c r="F32" i="20"/>
  <c r="E32" i="20"/>
  <c r="C32" i="20"/>
  <c r="F31" i="20"/>
  <c r="E31" i="20"/>
  <c r="C31" i="20"/>
  <c r="C28" i="20"/>
  <c r="C27" i="20"/>
  <c r="C26" i="20"/>
  <c r="C25" i="20"/>
  <c r="C24" i="20"/>
  <c r="C23" i="20"/>
  <c r="C22" i="20"/>
  <c r="C21" i="20"/>
  <c r="C20" i="20"/>
  <c r="E41" i="20" l="1"/>
  <c r="C19" i="20"/>
  <c r="D15" i="20"/>
  <c r="D14" i="20"/>
  <c r="D13" i="20"/>
  <c r="D11" i="20"/>
  <c r="C11" i="20"/>
  <c r="D10" i="20"/>
  <c r="C10" i="20"/>
  <c r="C9" i="20"/>
  <c r="E5" i="20"/>
  <c r="D5" i="20"/>
  <c r="C5" i="20"/>
  <c r="C4" i="20"/>
  <c r="D15" i="19"/>
  <c r="D14" i="19"/>
  <c r="D13" i="19"/>
  <c r="D11" i="19"/>
  <c r="C11" i="19"/>
  <c r="D10" i="19"/>
  <c r="C10" i="19"/>
  <c r="C9" i="19"/>
  <c r="E5" i="19"/>
  <c r="D5" i="19"/>
  <c r="C5" i="19"/>
  <c r="C4" i="19"/>
  <c r="G62" i="1"/>
  <c r="H62" i="1" s="1"/>
  <c r="G61" i="1"/>
  <c r="H61" i="1" s="1"/>
  <c r="N55" i="1"/>
  <c r="M55" i="1"/>
  <c r="L55" i="1"/>
  <c r="K55" i="1"/>
  <c r="J55" i="1"/>
  <c r="I55" i="1"/>
  <c r="F55" i="1"/>
  <c r="H54" i="1"/>
  <c r="G54" i="1" s="1"/>
  <c r="H53" i="1"/>
  <c r="G53" i="1" s="1"/>
  <c r="H52" i="1"/>
  <c r="G52" i="1" s="1"/>
  <c r="H51" i="1"/>
  <c r="G51" i="1" s="1"/>
  <c r="H50" i="1"/>
  <c r="G50" i="1" s="1"/>
  <c r="H49" i="1"/>
  <c r="G49" i="1" s="1"/>
  <c r="H48" i="1"/>
  <c r="G48" i="1" s="1"/>
  <c r="H47" i="1"/>
  <c r="G47" i="1" s="1"/>
  <c r="H46" i="1"/>
  <c r="G46" i="1" s="1"/>
  <c r="H45" i="1"/>
  <c r="G45" i="1" s="1"/>
  <c r="J44" i="1"/>
  <c r="K44" i="1" s="1"/>
  <c r="L44" i="1" s="1"/>
  <c r="M44" i="1" s="1"/>
  <c r="N44" i="1" s="1"/>
  <c r="G55" i="1" l="1"/>
  <c r="H55" i="1"/>
  <c r="H18" i="2"/>
  <c r="F27" i="2" l="1"/>
  <c r="F28" i="2" s="1"/>
  <c r="F29" i="2" s="1"/>
  <c r="F30" i="2" s="1"/>
  <c r="F31" i="2" s="1"/>
  <c r="F32" i="2" s="1"/>
  <c r="F33" i="2" s="1"/>
  <c r="F34" i="2" s="1"/>
  <c r="F35" i="2" s="1"/>
  <c r="F36" i="2" s="1"/>
  <c r="F37" i="2" s="1"/>
  <c r="D87" i="13" l="1"/>
  <c r="D33" i="1" l="1"/>
  <c r="D28" i="1"/>
  <c r="I5" i="3" l="1"/>
  <c r="E29" i="1"/>
  <c r="E91" i="20" s="1"/>
  <c r="E15" i="3"/>
  <c r="C7" i="3"/>
  <c r="E14" i="3"/>
  <c r="E13" i="3"/>
  <c r="C6" i="3"/>
  <c r="C2" i="3"/>
  <c r="D38" i="1"/>
  <c r="H22" i="2"/>
  <c r="H20" i="2"/>
  <c r="H17" i="2"/>
  <c r="H16" i="2"/>
  <c r="H15" i="2"/>
  <c r="E21" i="1"/>
  <c r="F84" i="1" s="1"/>
  <c r="G84" i="1" s="1"/>
  <c r="H84" i="1" s="1"/>
  <c r="I84" i="1" s="1"/>
  <c r="E14" i="1"/>
  <c r="H21" i="2" s="1"/>
  <c r="C2" i="19" l="1"/>
  <c r="C2" i="20"/>
  <c r="C7" i="20"/>
  <c r="C7" i="19"/>
  <c r="C6" i="20"/>
  <c r="C6" i="19"/>
  <c r="E15" i="20"/>
  <c r="E15" i="19"/>
  <c r="E13" i="20"/>
  <c r="E13" i="19"/>
  <c r="E14" i="20"/>
  <c r="E14" i="19"/>
  <c r="I5" i="20"/>
  <c r="I5" i="19"/>
  <c r="C15" i="3"/>
  <c r="J4" i="3"/>
  <c r="C2" i="1"/>
  <c r="C14" i="3"/>
  <c r="D6" i="3"/>
  <c r="E31" i="1"/>
  <c r="C13" i="3"/>
  <c r="E34" i="1" l="1"/>
  <c r="E75" i="20"/>
  <c r="C14" i="20"/>
  <c r="C14" i="19"/>
  <c r="J4" i="20"/>
  <c r="J91" i="20" s="1"/>
  <c r="J93" i="20" s="1"/>
  <c r="J4" i="19"/>
  <c r="D6" i="20"/>
  <c r="D6" i="19"/>
  <c r="C15" i="20"/>
  <c r="C15" i="19"/>
  <c r="C13" i="20"/>
  <c r="C13" i="19"/>
  <c r="E36" i="1"/>
  <c r="E7" i="3" s="1"/>
  <c r="E6" i="3"/>
  <c r="J5" i="3"/>
  <c r="D7" i="3" l="1"/>
  <c r="F81" i="1"/>
  <c r="F80" i="1"/>
  <c r="J5" i="20"/>
  <c r="J5" i="19"/>
  <c r="E6" i="20"/>
  <c r="E6" i="19"/>
  <c r="E7" i="20"/>
  <c r="E7" i="19"/>
  <c r="J11" i="3"/>
  <c r="J6" i="3"/>
  <c r="J7" i="3"/>
  <c r="J10" i="3"/>
  <c r="K4" i="3"/>
  <c r="J75" i="20" l="1"/>
  <c r="D7" i="20"/>
  <c r="D7" i="19"/>
  <c r="J11" i="20"/>
  <c r="J11" i="19"/>
  <c r="J10" i="19"/>
  <c r="J10" i="20"/>
  <c r="J6" i="20"/>
  <c r="J85" i="20" s="1"/>
  <c r="J86" i="20" s="1"/>
  <c r="J88" i="20" s="1"/>
  <c r="J6" i="19"/>
  <c r="K4" i="20"/>
  <c r="K91" i="20" s="1"/>
  <c r="K93" i="20" s="1"/>
  <c r="K4" i="19"/>
  <c r="J7" i="20"/>
  <c r="J7" i="19"/>
  <c r="J14" i="3"/>
  <c r="K5" i="3"/>
  <c r="J13" i="3"/>
  <c r="J47" i="20" l="1"/>
  <c r="J95" i="20"/>
  <c r="J82" i="20"/>
  <c r="J68" i="20"/>
  <c r="J72" i="20" s="1"/>
  <c r="J27" i="20"/>
  <c r="J26" i="20"/>
  <c r="J38" i="20" s="1"/>
  <c r="J28" i="20"/>
  <c r="J40" i="20" s="1"/>
  <c r="J25" i="20"/>
  <c r="J24" i="20"/>
  <c r="J36" i="20" s="1"/>
  <c r="J22" i="20"/>
  <c r="J34" i="20" s="1"/>
  <c r="J20" i="20"/>
  <c r="J32" i="20" s="1"/>
  <c r="J21" i="20"/>
  <c r="J19" i="20"/>
  <c r="J23" i="20"/>
  <c r="J35" i="20" s="1"/>
  <c r="J103" i="20" s="1"/>
  <c r="K5" i="20"/>
  <c r="K5" i="19"/>
  <c r="J14" i="19"/>
  <c r="J14" i="20"/>
  <c r="J13" i="20"/>
  <c r="J13" i="19"/>
  <c r="J15" i="3"/>
  <c r="K7" i="3"/>
  <c r="K11" i="3"/>
  <c r="L4" i="3"/>
  <c r="K6" i="3"/>
  <c r="K10" i="3"/>
  <c r="J96" i="20" l="1"/>
  <c r="K75" i="20"/>
  <c r="J33" i="20"/>
  <c r="J37" i="20"/>
  <c r="J31" i="20"/>
  <c r="J39" i="20"/>
  <c r="K6" i="20"/>
  <c r="K85" i="20" s="1"/>
  <c r="K86" i="20" s="1"/>
  <c r="K6" i="19"/>
  <c r="K10" i="20"/>
  <c r="K95" i="20" s="1"/>
  <c r="K10" i="19"/>
  <c r="K7" i="20"/>
  <c r="K7" i="19"/>
  <c r="J15" i="20"/>
  <c r="J15" i="19"/>
  <c r="L4" i="20"/>
  <c r="L91" i="20" s="1"/>
  <c r="L93" i="20" s="1"/>
  <c r="L4" i="19"/>
  <c r="K11" i="20"/>
  <c r="K11" i="19"/>
  <c r="K14" i="3"/>
  <c r="L5" i="3"/>
  <c r="K13" i="3"/>
  <c r="J98" i="20" l="1"/>
  <c r="K25" i="20"/>
  <c r="K28" i="20"/>
  <c r="K24" i="20"/>
  <c r="K23" i="20"/>
  <c r="K35" i="20" s="1"/>
  <c r="K103" i="20" s="1"/>
  <c r="K20" i="20"/>
  <c r="K27" i="20"/>
  <c r="K22" i="20"/>
  <c r="K26" i="20"/>
  <c r="K19" i="20"/>
  <c r="K21" i="20"/>
  <c r="J41" i="20"/>
  <c r="J46" i="20" s="1"/>
  <c r="L5" i="19"/>
  <c r="L5" i="20"/>
  <c r="K13" i="20"/>
  <c r="K13" i="19"/>
  <c r="K14" i="20"/>
  <c r="K14" i="19"/>
  <c r="K15" i="3"/>
  <c r="L10" i="3"/>
  <c r="L7" i="3"/>
  <c r="L6" i="3"/>
  <c r="M4" i="3"/>
  <c r="L11" i="3"/>
  <c r="J48" i="20" l="1"/>
  <c r="J102" i="20" s="1"/>
  <c r="J104" i="20" s="1"/>
  <c r="L75" i="20"/>
  <c r="J49" i="20"/>
  <c r="J53" i="20" s="1"/>
  <c r="K34" i="20"/>
  <c r="K36" i="20"/>
  <c r="K33" i="20"/>
  <c r="K39" i="20"/>
  <c r="K40" i="20"/>
  <c r="K31" i="20"/>
  <c r="K32" i="20"/>
  <c r="K37" i="20"/>
  <c r="K38" i="20"/>
  <c r="K15" i="20"/>
  <c r="K15" i="19"/>
  <c r="L6" i="20"/>
  <c r="L85" i="20" s="1"/>
  <c r="L86" i="20" s="1"/>
  <c r="L6" i="19"/>
  <c r="L11" i="20"/>
  <c r="L11" i="19"/>
  <c r="L10" i="20"/>
  <c r="L10" i="19"/>
  <c r="M4" i="20"/>
  <c r="M91" i="20" s="1"/>
  <c r="M93" i="20" s="1"/>
  <c r="M4" i="19"/>
  <c r="L7" i="20"/>
  <c r="L7" i="19"/>
  <c r="M5" i="3"/>
  <c r="L14" i="3"/>
  <c r="L13" i="3"/>
  <c r="L95" i="20" l="1"/>
  <c r="J55" i="20"/>
  <c r="J56" i="20" s="1"/>
  <c r="K41" i="20"/>
  <c r="K46" i="20" s="1"/>
  <c r="L24" i="20"/>
  <c r="L23" i="20"/>
  <c r="L35" i="20" s="1"/>
  <c r="L103" i="20" s="1"/>
  <c r="L27" i="20"/>
  <c r="L25" i="20"/>
  <c r="L22" i="20"/>
  <c r="L28" i="20"/>
  <c r="L19" i="20"/>
  <c r="L20" i="20"/>
  <c r="L21" i="20"/>
  <c r="L26" i="20"/>
  <c r="L13" i="20"/>
  <c r="L13" i="19"/>
  <c r="L14" i="20"/>
  <c r="L14" i="19"/>
  <c r="M6" i="3"/>
  <c r="M5" i="20"/>
  <c r="M5" i="19"/>
  <c r="N4" i="3"/>
  <c r="M11" i="3"/>
  <c r="M10" i="3"/>
  <c r="M7" i="3"/>
  <c r="L15" i="3"/>
  <c r="M13" i="3"/>
  <c r="M75" i="20" l="1"/>
  <c r="J58" i="20"/>
  <c r="J78" i="20" s="1"/>
  <c r="J79" i="20" s="1"/>
  <c r="J80" i="20" s="1"/>
  <c r="K77" i="20" s="1"/>
  <c r="K88" i="20" s="1"/>
  <c r="J69" i="20"/>
  <c r="J70" i="20" s="1"/>
  <c r="K68" i="20" s="1"/>
  <c r="L32" i="20"/>
  <c r="L37" i="20"/>
  <c r="L31" i="20"/>
  <c r="L39" i="20"/>
  <c r="L38" i="20"/>
  <c r="L40" i="20"/>
  <c r="L33" i="20"/>
  <c r="L34" i="20"/>
  <c r="L36" i="20"/>
  <c r="M7" i="20"/>
  <c r="M7" i="19"/>
  <c r="M10" i="20"/>
  <c r="M10" i="19"/>
  <c r="L15" i="20"/>
  <c r="L15" i="19"/>
  <c r="N5" i="3"/>
  <c r="N11" i="3" s="1"/>
  <c r="N4" i="20"/>
  <c r="N91" i="20" s="1"/>
  <c r="N93" i="20" s="1"/>
  <c r="N4" i="19"/>
  <c r="M13" i="19"/>
  <c r="M13" i="20"/>
  <c r="M11" i="20"/>
  <c r="M11" i="19"/>
  <c r="M6" i="19"/>
  <c r="M6" i="20"/>
  <c r="M85" i="20" s="1"/>
  <c r="M86" i="20" s="1"/>
  <c r="M14" i="3"/>
  <c r="K47" i="20" l="1"/>
  <c r="M95" i="20"/>
  <c r="K82" i="20"/>
  <c r="K96" i="20" s="1"/>
  <c r="J59" i="20"/>
  <c r="K72" i="20"/>
  <c r="M28" i="20"/>
  <c r="M27" i="20"/>
  <c r="M24" i="20"/>
  <c r="M25" i="20"/>
  <c r="M26" i="20"/>
  <c r="M21" i="20"/>
  <c r="M19" i="20"/>
  <c r="M20" i="20"/>
  <c r="M23" i="20"/>
  <c r="M35" i="20" s="1"/>
  <c r="M103" i="20" s="1"/>
  <c r="M22" i="20"/>
  <c r="L41" i="20"/>
  <c r="L46" i="20" s="1"/>
  <c r="N11" i="20"/>
  <c r="N11" i="19"/>
  <c r="N6" i="3"/>
  <c r="M14" i="20"/>
  <c r="M14" i="19"/>
  <c r="O4" i="3"/>
  <c r="O5" i="3" s="1"/>
  <c r="N5" i="20"/>
  <c r="N5" i="19"/>
  <c r="N7" i="3"/>
  <c r="N14" i="3" s="1"/>
  <c r="N10" i="3"/>
  <c r="M15" i="3"/>
  <c r="N75" i="20" l="1"/>
  <c r="K98" i="20"/>
  <c r="J61" i="20"/>
  <c r="J62" i="20"/>
  <c r="M32" i="20"/>
  <c r="M37" i="20"/>
  <c r="M31" i="20"/>
  <c r="M36" i="20"/>
  <c r="M34" i="20"/>
  <c r="M33" i="20"/>
  <c r="M39" i="20"/>
  <c r="M38" i="20"/>
  <c r="M40" i="20"/>
  <c r="M15" i="20"/>
  <c r="M15" i="19"/>
  <c r="O5" i="20"/>
  <c r="O5" i="19"/>
  <c r="N10" i="20"/>
  <c r="N10" i="19"/>
  <c r="O4" i="20"/>
  <c r="O91" i="20" s="1"/>
  <c r="O93" i="20" s="1"/>
  <c r="O4" i="19"/>
  <c r="N14" i="20"/>
  <c r="N14" i="19"/>
  <c r="N6" i="20"/>
  <c r="N85" i="20" s="1"/>
  <c r="N86" i="20" s="1"/>
  <c r="N6" i="19"/>
  <c r="N13" i="3"/>
  <c r="N7" i="20"/>
  <c r="N7" i="19"/>
  <c r="O7" i="3"/>
  <c r="N15" i="3"/>
  <c r="P4" i="3"/>
  <c r="O10" i="3"/>
  <c r="O11" i="3"/>
  <c r="O6" i="3"/>
  <c r="N95" i="20" l="1"/>
  <c r="K48" i="20"/>
  <c r="K102" i="20" s="1"/>
  <c r="K104" i="20" s="1"/>
  <c r="O75" i="20"/>
  <c r="K49" i="20"/>
  <c r="K53" i="20" s="1"/>
  <c r="K55" i="20" s="1"/>
  <c r="K56" i="20" s="1"/>
  <c r="K58" i="20" s="1"/>
  <c r="K78" i="20" s="1"/>
  <c r="K79" i="20" s="1"/>
  <c r="K80" i="20" s="1"/>
  <c r="L77" i="20" s="1"/>
  <c r="L88" i="20" s="1"/>
  <c r="J64" i="20"/>
  <c r="N27" i="20"/>
  <c r="N28" i="20"/>
  <c r="N26" i="20"/>
  <c r="N24" i="20"/>
  <c r="N23" i="20"/>
  <c r="N35" i="20" s="1"/>
  <c r="N103" i="20" s="1"/>
  <c r="N21" i="20"/>
  <c r="N25" i="20"/>
  <c r="N22" i="20"/>
  <c r="N19" i="20"/>
  <c r="N20" i="20"/>
  <c r="M41" i="20"/>
  <c r="M46" i="20" s="1"/>
  <c r="O6" i="20"/>
  <c r="O85" i="20" s="1"/>
  <c r="O6" i="19"/>
  <c r="O11" i="20"/>
  <c r="O11" i="19"/>
  <c r="O7" i="20"/>
  <c r="O7" i="19"/>
  <c r="O10" i="20"/>
  <c r="O95" i="20" s="1"/>
  <c r="O10" i="19"/>
  <c r="P4" i="19"/>
  <c r="P4" i="20"/>
  <c r="P91" i="20" s="1"/>
  <c r="P93" i="20" s="1"/>
  <c r="N15" i="20"/>
  <c r="N15" i="19"/>
  <c r="N13" i="20"/>
  <c r="N13" i="19"/>
  <c r="O14" i="3"/>
  <c r="P5" i="3"/>
  <c r="O13" i="3"/>
  <c r="O86" i="20" l="1"/>
  <c r="L82" i="20"/>
  <c r="L96" i="20" s="1"/>
  <c r="L47" i="20"/>
  <c r="K59" i="20"/>
  <c r="K69" i="20"/>
  <c r="K70" i="20" s="1"/>
  <c r="L68" i="20" s="1"/>
  <c r="L98" i="20"/>
  <c r="K61" i="20"/>
  <c r="K62" i="20" s="1"/>
  <c r="L72" i="20"/>
  <c r="N34" i="20"/>
  <c r="N36" i="20"/>
  <c r="N37" i="20"/>
  <c r="N38" i="20"/>
  <c r="N32" i="20"/>
  <c r="N33" i="20"/>
  <c r="N40" i="20"/>
  <c r="O25" i="20"/>
  <c r="O37" i="20" s="1"/>
  <c r="O27" i="20"/>
  <c r="O39" i="20" s="1"/>
  <c r="O26" i="20"/>
  <c r="O38" i="20" s="1"/>
  <c r="O23" i="20"/>
  <c r="O35" i="20" s="1"/>
  <c r="O103" i="20" s="1"/>
  <c r="O20" i="20"/>
  <c r="O32" i="20" s="1"/>
  <c r="O28" i="20"/>
  <c r="O40" i="20" s="1"/>
  <c r="O21" i="20"/>
  <c r="O33" i="20" s="1"/>
  <c r="O19" i="20"/>
  <c r="O31" i="20" s="1"/>
  <c r="O24" i="20"/>
  <c r="O36" i="20" s="1"/>
  <c r="O22" i="20"/>
  <c r="O34" i="20" s="1"/>
  <c r="N31" i="20"/>
  <c r="N39" i="20"/>
  <c r="P5" i="19"/>
  <c r="P5" i="20"/>
  <c r="O14" i="20"/>
  <c r="O14" i="19"/>
  <c r="O13" i="20"/>
  <c r="O13" i="19"/>
  <c r="O15" i="3"/>
  <c r="P6" i="3"/>
  <c r="Q4" i="3"/>
  <c r="P10" i="3"/>
  <c r="P11" i="3"/>
  <c r="P7" i="3"/>
  <c r="P75" i="20" l="1"/>
  <c r="L48" i="20"/>
  <c r="L49" i="20" s="1"/>
  <c r="L53" i="20" s="1"/>
  <c r="L55" i="20"/>
  <c r="L102" i="20"/>
  <c r="L104" i="20" s="1"/>
  <c r="L69" i="20"/>
  <c r="L70" i="20" s="1"/>
  <c r="M68" i="20" s="1"/>
  <c r="L56" i="20"/>
  <c r="K64" i="20"/>
  <c r="O41" i="20"/>
  <c r="O46" i="20" s="1"/>
  <c r="N41" i="20"/>
  <c r="N46" i="20" s="1"/>
  <c r="P7" i="20"/>
  <c r="P7" i="19"/>
  <c r="O15" i="19"/>
  <c r="O15" i="20"/>
  <c r="P10" i="20"/>
  <c r="P10" i="19"/>
  <c r="P6" i="20"/>
  <c r="P85" i="20" s="1"/>
  <c r="P86" i="20" s="1"/>
  <c r="P6" i="19"/>
  <c r="P11" i="20"/>
  <c r="P11" i="19"/>
  <c r="Q4" i="20"/>
  <c r="Q91" i="20" s="1"/>
  <c r="Q93" i="20" s="1"/>
  <c r="Q4" i="19"/>
  <c r="P13" i="3"/>
  <c r="P14" i="3"/>
  <c r="Q5" i="3"/>
  <c r="P95" i="20" l="1"/>
  <c r="M72" i="20"/>
  <c r="L58" i="20"/>
  <c r="P23" i="20"/>
  <c r="P35" i="20" s="1"/>
  <c r="P103" i="20" s="1"/>
  <c r="P28" i="20"/>
  <c r="P24" i="20"/>
  <c r="P22" i="20"/>
  <c r="P26" i="20"/>
  <c r="P27" i="20"/>
  <c r="P39" i="20" s="1"/>
  <c r="P25" i="20"/>
  <c r="P37" i="20" s="1"/>
  <c r="P20" i="20"/>
  <c r="P19" i="20"/>
  <c r="P31" i="20" s="1"/>
  <c r="P21" i="20"/>
  <c r="P33" i="20" s="1"/>
  <c r="Q5" i="19"/>
  <c r="Q5" i="20"/>
  <c r="P14" i="20"/>
  <c r="P14" i="19"/>
  <c r="P13" i="20"/>
  <c r="P13" i="19"/>
  <c r="Q6" i="3"/>
  <c r="R4" i="3"/>
  <c r="Q10" i="3"/>
  <c r="Q11" i="3"/>
  <c r="Q7" i="3"/>
  <c r="P15" i="3"/>
  <c r="Q75" i="20" l="1"/>
  <c r="L78" i="20"/>
  <c r="L59" i="20"/>
  <c r="L61" i="20" s="1"/>
  <c r="L64" i="20" s="1"/>
  <c r="P32" i="20"/>
  <c r="P34" i="20"/>
  <c r="P36" i="20"/>
  <c r="P40" i="20"/>
  <c r="P38" i="20"/>
  <c r="Q7" i="20"/>
  <c r="Q7" i="19"/>
  <c r="P15" i="20"/>
  <c r="P15" i="19"/>
  <c r="R4" i="20"/>
  <c r="R91" i="20" s="1"/>
  <c r="R93" i="20" s="1"/>
  <c r="R4" i="19"/>
  <c r="Q6" i="20"/>
  <c r="Q85" i="20" s="1"/>
  <c r="Q86" i="20" s="1"/>
  <c r="Q6" i="19"/>
  <c r="Q11" i="20"/>
  <c r="Q11" i="19"/>
  <c r="Q10" i="20"/>
  <c r="Q10" i="19"/>
  <c r="Q13" i="3"/>
  <c r="Q14" i="3"/>
  <c r="R5" i="3"/>
  <c r="Q95" i="20" l="1"/>
  <c r="L62" i="20"/>
  <c r="L79" i="20"/>
  <c r="L80" i="20" s="1"/>
  <c r="M77" i="20" s="1"/>
  <c r="M88" i="20" s="1"/>
  <c r="P41" i="20"/>
  <c r="P46" i="20" s="1"/>
  <c r="Q28" i="20"/>
  <c r="Q40" i="20" s="1"/>
  <c r="Q24" i="20"/>
  <c r="Q25" i="20"/>
  <c r="Q37" i="20" s="1"/>
  <c r="Q21" i="20"/>
  <c r="Q33" i="20" s="1"/>
  <c r="Q19" i="20"/>
  <c r="Q31" i="20" s="1"/>
  <c r="Q23" i="20"/>
  <c r="Q35" i="20" s="1"/>
  <c r="Q103" i="20" s="1"/>
  <c r="Q22" i="20"/>
  <c r="Q34" i="20" s="1"/>
  <c r="Q26" i="20"/>
  <c r="Q20" i="20"/>
  <c r="Q32" i="20" s="1"/>
  <c r="Q27" i="20"/>
  <c r="Q39" i="20" s="1"/>
  <c r="R5" i="20"/>
  <c r="R5" i="19"/>
  <c r="Q14" i="20"/>
  <c r="Q14" i="19"/>
  <c r="Q13" i="20"/>
  <c r="Q13" i="19"/>
  <c r="R7" i="3"/>
  <c r="R6" i="3"/>
  <c r="Q15" i="3"/>
  <c r="R10" i="3"/>
  <c r="S4" i="3"/>
  <c r="R11" i="3"/>
  <c r="M47" i="20" l="1"/>
  <c r="R75" i="20"/>
  <c r="M82" i="20"/>
  <c r="M96" i="20" s="1"/>
  <c r="Q38" i="20"/>
  <c r="Q36" i="20"/>
  <c r="R11" i="20"/>
  <c r="R11" i="19"/>
  <c r="R6" i="20"/>
  <c r="R85" i="20" s="1"/>
  <c r="R86" i="20" s="1"/>
  <c r="R6" i="19"/>
  <c r="S4" i="20"/>
  <c r="S91" i="20" s="1"/>
  <c r="S93" i="20" s="1"/>
  <c r="S4" i="19"/>
  <c r="R7" i="20"/>
  <c r="R7" i="19"/>
  <c r="R10" i="19"/>
  <c r="R10" i="20"/>
  <c r="Q15" i="20"/>
  <c r="Q15" i="19"/>
  <c r="R14" i="3"/>
  <c r="R13" i="3"/>
  <c r="S5" i="3"/>
  <c r="R95" i="20" l="1"/>
  <c r="M98" i="20"/>
  <c r="Q41" i="20"/>
  <c r="Q46" i="20" s="1"/>
  <c r="R27" i="20"/>
  <c r="R39" i="20" s="1"/>
  <c r="R26" i="20"/>
  <c r="R38" i="20" s="1"/>
  <c r="R28" i="20"/>
  <c r="R40" i="20" s="1"/>
  <c r="R25" i="20"/>
  <c r="R37" i="20" s="1"/>
  <c r="R24" i="20"/>
  <c r="R36" i="20" s="1"/>
  <c r="R22" i="20"/>
  <c r="R34" i="20" s="1"/>
  <c r="R20" i="20"/>
  <c r="R32" i="20" s="1"/>
  <c r="R19" i="20"/>
  <c r="R31" i="20" s="1"/>
  <c r="R23" i="20"/>
  <c r="R35" i="20" s="1"/>
  <c r="R103" i="20" s="1"/>
  <c r="R21" i="20"/>
  <c r="R33" i="20" s="1"/>
  <c r="S5" i="20"/>
  <c r="S5" i="19"/>
  <c r="R13" i="20"/>
  <c r="R13" i="19"/>
  <c r="R14" i="20"/>
  <c r="R14" i="19"/>
  <c r="R15" i="3"/>
  <c r="T4" i="3"/>
  <c r="S10" i="3"/>
  <c r="S11" i="3"/>
  <c r="S6" i="3"/>
  <c r="S7" i="3"/>
  <c r="M48" i="20" l="1"/>
  <c r="M102" i="20" s="1"/>
  <c r="M104" i="20" s="1"/>
  <c r="S75" i="20"/>
  <c r="M49" i="20"/>
  <c r="M53" i="20" s="1"/>
  <c r="R41" i="20"/>
  <c r="R46" i="20" s="1"/>
  <c r="S7" i="20"/>
  <c r="S7" i="19"/>
  <c r="S6" i="20"/>
  <c r="S85" i="20" s="1"/>
  <c r="S86" i="20" s="1"/>
  <c r="S6" i="19"/>
  <c r="T4" i="20"/>
  <c r="T91" i="20" s="1"/>
  <c r="T93" i="20" s="1"/>
  <c r="T4" i="19"/>
  <c r="R15" i="20"/>
  <c r="R15" i="19"/>
  <c r="S11" i="20"/>
  <c r="S11" i="19"/>
  <c r="S10" i="20"/>
  <c r="S10" i="19"/>
  <c r="T5" i="3"/>
  <c r="S13" i="3"/>
  <c r="S14" i="3"/>
  <c r="S95" i="20" l="1"/>
  <c r="M55" i="20"/>
  <c r="M56" i="20" s="1"/>
  <c r="S28" i="20"/>
  <c r="S40" i="20" s="1"/>
  <c r="S27" i="20"/>
  <c r="S39" i="20" s="1"/>
  <c r="S25" i="20"/>
  <c r="S37" i="20" s="1"/>
  <c r="S26" i="20"/>
  <c r="S38" i="20" s="1"/>
  <c r="S23" i="20"/>
  <c r="S35" i="20" s="1"/>
  <c r="S103" i="20" s="1"/>
  <c r="S20" i="20"/>
  <c r="S32" i="20" s="1"/>
  <c r="S24" i="20"/>
  <c r="S36" i="20" s="1"/>
  <c r="S21" i="20"/>
  <c r="S33" i="20" s="1"/>
  <c r="S19" i="20"/>
  <c r="S31" i="20" s="1"/>
  <c r="S22" i="20"/>
  <c r="S34" i="20" s="1"/>
  <c r="S14" i="20"/>
  <c r="S14" i="19"/>
  <c r="S13" i="20"/>
  <c r="S13" i="19"/>
  <c r="T5" i="19"/>
  <c r="T5" i="20"/>
  <c r="T7" i="3"/>
  <c r="U4" i="3"/>
  <c r="T10" i="3"/>
  <c r="T11" i="3"/>
  <c r="S15" i="3"/>
  <c r="T6" i="3"/>
  <c r="T75" i="20" l="1"/>
  <c r="M58" i="20"/>
  <c r="M78" i="20" s="1"/>
  <c r="M79" i="20" s="1"/>
  <c r="M80" i="20" s="1"/>
  <c r="N77" i="20" s="1"/>
  <c r="M69" i="20"/>
  <c r="M70" i="20" s="1"/>
  <c r="N68" i="20" s="1"/>
  <c r="N72" i="20" s="1"/>
  <c r="S41" i="20"/>
  <c r="S46" i="20" s="1"/>
  <c r="T6" i="20"/>
  <c r="T85" i="20" s="1"/>
  <c r="T6" i="19"/>
  <c r="U4" i="20"/>
  <c r="U91" i="20" s="1"/>
  <c r="U93" i="20" s="1"/>
  <c r="U4" i="19"/>
  <c r="T7" i="20"/>
  <c r="T7" i="19"/>
  <c r="T11" i="20"/>
  <c r="T11" i="19"/>
  <c r="S15" i="20"/>
  <c r="S15" i="19"/>
  <c r="T10" i="20"/>
  <c r="T10" i="19"/>
  <c r="T14" i="3"/>
  <c r="T13" i="3"/>
  <c r="U5" i="3"/>
  <c r="T86" i="20" l="1"/>
  <c r="T95" i="20"/>
  <c r="M59" i="20"/>
  <c r="N88" i="20"/>
  <c r="N82" i="20"/>
  <c r="N96" i="20" s="1"/>
  <c r="N98" i="20" s="1"/>
  <c r="T26" i="20"/>
  <c r="T38" i="20" s="1"/>
  <c r="T23" i="20"/>
  <c r="T35" i="20" s="1"/>
  <c r="T103" i="20" s="1"/>
  <c r="T27" i="20"/>
  <c r="T39" i="20" s="1"/>
  <c r="T22" i="20"/>
  <c r="T34" i="20" s="1"/>
  <c r="T28" i="20"/>
  <c r="T40" i="20" s="1"/>
  <c r="T25" i="20"/>
  <c r="T37" i="20" s="1"/>
  <c r="T21" i="20"/>
  <c r="T33" i="20" s="1"/>
  <c r="T24" i="20"/>
  <c r="T36" i="20" s="1"/>
  <c r="T20" i="20"/>
  <c r="T32" i="20" s="1"/>
  <c r="T19" i="20"/>
  <c r="T31" i="20" s="1"/>
  <c r="U5" i="20"/>
  <c r="U5" i="19"/>
  <c r="T13" i="20"/>
  <c r="T13" i="19"/>
  <c r="T14" i="20"/>
  <c r="T14" i="19"/>
  <c r="T15" i="3"/>
  <c r="U6" i="3"/>
  <c r="V4" i="3"/>
  <c r="U10" i="3"/>
  <c r="U11" i="3"/>
  <c r="U7" i="3"/>
  <c r="N47" i="20" l="1"/>
  <c r="U75" i="20"/>
  <c r="N48" i="20"/>
  <c r="N49" i="20"/>
  <c r="N53" i="20" s="1"/>
  <c r="M61" i="20"/>
  <c r="M64" i="20" s="1"/>
  <c r="M62" i="20"/>
  <c r="T41" i="20"/>
  <c r="T46" i="20" s="1"/>
  <c r="U7" i="20"/>
  <c r="U7" i="19"/>
  <c r="U11" i="20"/>
  <c r="U11" i="19"/>
  <c r="U6" i="19"/>
  <c r="U6" i="20"/>
  <c r="U85" i="20" s="1"/>
  <c r="U86" i="20" s="1"/>
  <c r="T15" i="20"/>
  <c r="T15" i="19"/>
  <c r="U10" i="19"/>
  <c r="U10" i="20"/>
  <c r="V4" i="20"/>
  <c r="V91" i="20" s="1"/>
  <c r="V93" i="20" s="1"/>
  <c r="V4" i="19"/>
  <c r="U13" i="3"/>
  <c r="V5" i="3"/>
  <c r="U14" i="3"/>
  <c r="U95" i="20" l="1"/>
  <c r="N102" i="20"/>
  <c r="N104" i="20" s="1"/>
  <c r="N55" i="20"/>
  <c r="N56" i="20" s="1"/>
  <c r="U28" i="20"/>
  <c r="U40" i="20" s="1"/>
  <c r="U24" i="20"/>
  <c r="U36" i="20" s="1"/>
  <c r="U27" i="20"/>
  <c r="U39" i="20" s="1"/>
  <c r="U21" i="20"/>
  <c r="U33" i="20" s="1"/>
  <c r="U19" i="20"/>
  <c r="U31" i="20" s="1"/>
  <c r="U25" i="20"/>
  <c r="U37" i="20" s="1"/>
  <c r="U26" i="20"/>
  <c r="U38" i="20" s="1"/>
  <c r="U23" i="20"/>
  <c r="U35" i="20" s="1"/>
  <c r="U103" i="20" s="1"/>
  <c r="U22" i="20"/>
  <c r="U34" i="20" s="1"/>
  <c r="U20" i="20"/>
  <c r="U32" i="20" s="1"/>
  <c r="V5" i="20"/>
  <c r="V5" i="19"/>
  <c r="U14" i="20"/>
  <c r="U14" i="19"/>
  <c r="U13" i="20"/>
  <c r="U13" i="19"/>
  <c r="V6" i="3"/>
  <c r="V7" i="3"/>
  <c r="U15" i="3"/>
  <c r="V10" i="3"/>
  <c r="V11" i="3"/>
  <c r="W4" i="3"/>
  <c r="V75" i="20" l="1"/>
  <c r="N58" i="20"/>
  <c r="N78" i="20" s="1"/>
  <c r="N79" i="20" s="1"/>
  <c r="N80" i="20" s="1"/>
  <c r="O77" i="20" s="1"/>
  <c r="N69" i="20"/>
  <c r="N70" i="20" s="1"/>
  <c r="O68" i="20" s="1"/>
  <c r="O72" i="20" s="1"/>
  <c r="U41" i="20"/>
  <c r="U46" i="20" s="1"/>
  <c r="V7" i="20"/>
  <c r="V7" i="19"/>
  <c r="V11" i="20"/>
  <c r="V11" i="19"/>
  <c r="V6" i="20"/>
  <c r="V85" i="20" s="1"/>
  <c r="V86" i="20" s="1"/>
  <c r="V6" i="19"/>
  <c r="V10" i="20"/>
  <c r="V95" i="20" s="1"/>
  <c r="V10" i="19"/>
  <c r="W4" i="20"/>
  <c r="W91" i="20" s="1"/>
  <c r="W93" i="20" s="1"/>
  <c r="W4" i="19"/>
  <c r="U15" i="20"/>
  <c r="U15" i="19"/>
  <c r="V13" i="3"/>
  <c r="V14" i="3"/>
  <c r="W5" i="3"/>
  <c r="N59" i="20" l="1"/>
  <c r="N61" i="20" s="1"/>
  <c r="N62" i="20" s="1"/>
  <c r="O88" i="20"/>
  <c r="O47" i="20" s="1"/>
  <c r="O102" i="20" s="1"/>
  <c r="O104" i="20" s="1"/>
  <c r="O82" i="20"/>
  <c r="O96" i="20" s="1"/>
  <c r="O98" i="20" s="1"/>
  <c r="O48" i="20" s="1"/>
  <c r="V27" i="20"/>
  <c r="V39" i="20" s="1"/>
  <c r="V26" i="20"/>
  <c r="V38" i="20" s="1"/>
  <c r="V25" i="20"/>
  <c r="V37" i="20" s="1"/>
  <c r="V24" i="20"/>
  <c r="V36" i="20" s="1"/>
  <c r="V28" i="20"/>
  <c r="V40" i="20" s="1"/>
  <c r="V22" i="20"/>
  <c r="V34" i="20" s="1"/>
  <c r="V23" i="20"/>
  <c r="V35" i="20" s="1"/>
  <c r="V103" i="20" s="1"/>
  <c r="V21" i="20"/>
  <c r="V33" i="20" s="1"/>
  <c r="V20" i="20"/>
  <c r="V32" i="20" s="1"/>
  <c r="V19" i="20"/>
  <c r="V31" i="20" s="1"/>
  <c r="W5" i="20"/>
  <c r="W5" i="19"/>
  <c r="V14" i="20"/>
  <c r="V14" i="19"/>
  <c r="V13" i="20"/>
  <c r="V13" i="19"/>
  <c r="W6" i="3"/>
  <c r="V15" i="3"/>
  <c r="W7" i="3"/>
  <c r="X4" i="3"/>
  <c r="W10" i="3"/>
  <c r="W11" i="3"/>
  <c r="W75" i="20" l="1"/>
  <c r="N64" i="20"/>
  <c r="O49" i="20"/>
  <c r="O53" i="20" s="1"/>
  <c r="V41" i="20"/>
  <c r="V46" i="20" s="1"/>
  <c r="W11" i="19"/>
  <c r="W11" i="20"/>
  <c r="W10" i="20"/>
  <c r="W10" i="19"/>
  <c r="X4" i="20"/>
  <c r="X91" i="20" s="1"/>
  <c r="X93" i="20" s="1"/>
  <c r="X4" i="19"/>
  <c r="V15" i="20"/>
  <c r="V15" i="19"/>
  <c r="W6" i="20"/>
  <c r="W85" i="20" s="1"/>
  <c r="W86" i="20" s="1"/>
  <c r="W6" i="19"/>
  <c r="W7" i="20"/>
  <c r="W7" i="19"/>
  <c r="W13" i="3"/>
  <c r="W14" i="3"/>
  <c r="X5" i="3"/>
  <c r="W95" i="20" l="1"/>
  <c r="O55" i="20"/>
  <c r="O69" i="20" s="1"/>
  <c r="O70" i="20" s="1"/>
  <c r="P68" i="20" s="1"/>
  <c r="P72" i="20" s="1"/>
  <c r="W25" i="20"/>
  <c r="W37" i="20" s="1"/>
  <c r="W24" i="20"/>
  <c r="W36" i="20" s="1"/>
  <c r="W28" i="20"/>
  <c r="W40" i="20" s="1"/>
  <c r="W23" i="20"/>
  <c r="W35" i="20" s="1"/>
  <c r="W103" i="20" s="1"/>
  <c r="W20" i="20"/>
  <c r="W32" i="20" s="1"/>
  <c r="W19" i="20"/>
  <c r="W31" i="20" s="1"/>
  <c r="W22" i="20"/>
  <c r="W34" i="20" s="1"/>
  <c r="W21" i="20"/>
  <c r="W33" i="20" s="1"/>
  <c r="W27" i="20"/>
  <c r="W39" i="20" s="1"/>
  <c r="W26" i="20"/>
  <c r="W38" i="20" s="1"/>
  <c r="X5" i="19"/>
  <c r="X5" i="20"/>
  <c r="W14" i="20"/>
  <c r="W14" i="19"/>
  <c r="W13" i="20"/>
  <c r="W13" i="19"/>
  <c r="X7" i="3"/>
  <c r="W15" i="3"/>
  <c r="Y4" i="3"/>
  <c r="X10" i="3"/>
  <c r="X11" i="3"/>
  <c r="X6" i="3"/>
  <c r="X75" i="20" l="1"/>
  <c r="O56" i="20"/>
  <c r="O58" i="20"/>
  <c r="O78" i="20" s="1"/>
  <c r="O79" i="20" s="1"/>
  <c r="O80" i="20" s="1"/>
  <c r="P77" i="20" s="1"/>
  <c r="W41" i="20"/>
  <c r="W46" i="20" s="1"/>
  <c r="W15" i="20"/>
  <c r="W15" i="19"/>
  <c r="X6" i="19"/>
  <c r="X6" i="20"/>
  <c r="X85" i="20" s="1"/>
  <c r="X86" i="20" s="1"/>
  <c r="X11" i="19"/>
  <c r="X11" i="20"/>
  <c r="X7" i="20"/>
  <c r="X7" i="19"/>
  <c r="X10" i="20"/>
  <c r="X95" i="20" s="1"/>
  <c r="X10" i="19"/>
  <c r="Y4" i="19"/>
  <c r="Y4" i="20"/>
  <c r="Y91" i="20" s="1"/>
  <c r="Y93" i="20" s="1"/>
  <c r="X14" i="3"/>
  <c r="Y5" i="3"/>
  <c r="X13" i="3"/>
  <c r="O59" i="20" l="1"/>
  <c r="P88" i="20"/>
  <c r="P47" i="20" s="1"/>
  <c r="P82" i="20"/>
  <c r="P96" i="20" s="1"/>
  <c r="P98" i="20" s="1"/>
  <c r="P48" i="20" s="1"/>
  <c r="P102" i="20" s="1"/>
  <c r="P104" i="20" s="1"/>
  <c r="X28" i="20"/>
  <c r="X40" i="20" s="1"/>
  <c r="X27" i="20"/>
  <c r="X39" i="20" s="1"/>
  <c r="X25" i="20"/>
  <c r="X37" i="20" s="1"/>
  <c r="X23" i="20"/>
  <c r="X35" i="20" s="1"/>
  <c r="X103" i="20" s="1"/>
  <c r="X26" i="20"/>
  <c r="X38" i="20" s="1"/>
  <c r="X22" i="20"/>
  <c r="X34" i="20" s="1"/>
  <c r="X21" i="20"/>
  <c r="X33" i="20" s="1"/>
  <c r="X20" i="20"/>
  <c r="X32" i="20" s="1"/>
  <c r="X24" i="20"/>
  <c r="X36" i="20" s="1"/>
  <c r="X19" i="20"/>
  <c r="X31" i="20" s="1"/>
  <c r="Y5" i="19"/>
  <c r="Y5" i="20"/>
  <c r="X13" i="20"/>
  <c r="X13" i="19"/>
  <c r="X14" i="20"/>
  <c r="X14" i="19"/>
  <c r="X15" i="3"/>
  <c r="Y7" i="3"/>
  <c r="Z4" i="3"/>
  <c r="Y10" i="3"/>
  <c r="Y11" i="3"/>
  <c r="Y6" i="3"/>
  <c r="Y75" i="20" l="1"/>
  <c r="P49" i="20"/>
  <c r="P53" i="20" s="1"/>
  <c r="O61" i="20"/>
  <c r="O64" i="20" s="1"/>
  <c r="O62" i="20"/>
  <c r="X41" i="20"/>
  <c r="X46" i="20" s="1"/>
  <c r="Y11" i="20"/>
  <c r="Y11" i="19"/>
  <c r="Y6" i="20"/>
  <c r="Y85" i="20" s="1"/>
  <c r="Y6" i="19"/>
  <c r="Y7" i="19"/>
  <c r="Y7" i="20"/>
  <c r="X15" i="20"/>
  <c r="X15" i="19"/>
  <c r="Y10" i="20"/>
  <c r="Y95" i="20" s="1"/>
  <c r="Y10" i="19"/>
  <c r="Z4" i="20"/>
  <c r="Z91" i="20" s="1"/>
  <c r="Z93" i="20" s="1"/>
  <c r="Z4" i="19"/>
  <c r="Y14" i="3"/>
  <c r="Y13" i="3"/>
  <c r="Z5" i="3"/>
  <c r="Y86" i="20" l="1"/>
  <c r="P55" i="20"/>
  <c r="P56" i="20"/>
  <c r="Y28" i="20"/>
  <c r="Y40" i="20" s="1"/>
  <c r="Y24" i="20"/>
  <c r="Y36" i="20" s="1"/>
  <c r="Y26" i="20"/>
  <c r="Y38" i="20" s="1"/>
  <c r="Y21" i="20"/>
  <c r="Y33" i="20" s="1"/>
  <c r="Y19" i="20"/>
  <c r="Y31" i="20" s="1"/>
  <c r="Y27" i="20"/>
  <c r="Y39" i="20" s="1"/>
  <c r="Y23" i="20"/>
  <c r="Y35" i="20" s="1"/>
  <c r="Y103" i="20" s="1"/>
  <c r="Y22" i="20"/>
  <c r="Y34" i="20" s="1"/>
  <c r="Y25" i="20"/>
  <c r="Y37" i="20" s="1"/>
  <c r="Y20" i="20"/>
  <c r="Y32" i="20" s="1"/>
  <c r="Z5" i="20"/>
  <c r="Z5" i="19"/>
  <c r="Y13" i="19"/>
  <c r="Y13" i="20"/>
  <c r="Y14" i="19"/>
  <c r="Y14" i="20"/>
  <c r="Y15" i="3"/>
  <c r="Z7" i="3"/>
  <c r="Z6" i="3"/>
  <c r="Z10" i="3"/>
  <c r="AA4" i="3"/>
  <c r="Z11" i="3"/>
  <c r="Z75" i="20" l="1"/>
  <c r="P58" i="20"/>
  <c r="P78" i="20" s="1"/>
  <c r="P79" i="20" s="1"/>
  <c r="P80" i="20" s="1"/>
  <c r="Q77" i="20" s="1"/>
  <c r="P69" i="20"/>
  <c r="P70" i="20" s="1"/>
  <c r="Q68" i="20" s="1"/>
  <c r="Q72" i="20" s="1"/>
  <c r="Y41" i="20"/>
  <c r="Y46" i="20" s="1"/>
  <c r="Y15" i="20"/>
  <c r="Y15" i="19"/>
  <c r="Z10" i="20"/>
  <c r="Z10" i="19"/>
  <c r="Z11" i="20"/>
  <c r="Z11" i="19"/>
  <c r="Z7" i="20"/>
  <c r="Z7" i="19"/>
  <c r="AA4" i="20"/>
  <c r="AA91" i="20" s="1"/>
  <c r="AA93" i="20" s="1"/>
  <c r="AA4" i="19"/>
  <c r="Z6" i="20"/>
  <c r="Z85" i="20" s="1"/>
  <c r="Z86" i="20" s="1"/>
  <c r="Z6" i="19"/>
  <c r="Z14" i="3"/>
  <c r="Z13" i="3"/>
  <c r="AA5" i="3"/>
  <c r="Z95" i="20" l="1"/>
  <c r="P59" i="20"/>
  <c r="P61" i="20" s="1"/>
  <c r="P62" i="20" s="1"/>
  <c r="Q88" i="20"/>
  <c r="Q47" i="20" s="1"/>
  <c r="Q82" i="20"/>
  <c r="Q96" i="20" s="1"/>
  <c r="Q98" i="20" s="1"/>
  <c r="Q48" i="20" s="1"/>
  <c r="Q102" i="20" s="1"/>
  <c r="Q104" i="20" s="1"/>
  <c r="Z27" i="20"/>
  <c r="Z39" i="20" s="1"/>
  <c r="Z26" i="20"/>
  <c r="Z38" i="20" s="1"/>
  <c r="Z28" i="20"/>
  <c r="Z40" i="20" s="1"/>
  <c r="Z24" i="20"/>
  <c r="Z36" i="20" s="1"/>
  <c r="Z23" i="20"/>
  <c r="Z35" i="20" s="1"/>
  <c r="Z103" i="20" s="1"/>
  <c r="Z25" i="20"/>
  <c r="Z37" i="20" s="1"/>
  <c r="Z19" i="20"/>
  <c r="Z31" i="20" s="1"/>
  <c r="Z22" i="20"/>
  <c r="Z34" i="20" s="1"/>
  <c r="Z20" i="20"/>
  <c r="Z32" i="20" s="1"/>
  <c r="Z21" i="20"/>
  <c r="Z33" i="20" s="1"/>
  <c r="Z14" i="20"/>
  <c r="Z14" i="19"/>
  <c r="AA5" i="20"/>
  <c r="AA5" i="19"/>
  <c r="Z13" i="20"/>
  <c r="Z13" i="19"/>
  <c r="Z15" i="3"/>
  <c r="AA6" i="3"/>
  <c r="AB4" i="3"/>
  <c r="AA10" i="3"/>
  <c r="AA11" i="3"/>
  <c r="AA7" i="3"/>
  <c r="AA75" i="20" l="1"/>
  <c r="Q49" i="20"/>
  <c r="Q53" i="20" s="1"/>
  <c r="Q55" i="20"/>
  <c r="Q56" i="20" s="1"/>
  <c r="Q58" i="20" s="1"/>
  <c r="P64" i="20"/>
  <c r="Z41" i="20"/>
  <c r="Z46" i="20" s="1"/>
  <c r="Z15" i="20"/>
  <c r="Z15" i="19"/>
  <c r="AA7" i="20"/>
  <c r="AA7" i="19"/>
  <c r="AA6" i="20"/>
  <c r="AA85" i="20" s="1"/>
  <c r="AA6" i="19"/>
  <c r="AA11" i="20"/>
  <c r="AA11" i="19"/>
  <c r="AA10" i="20"/>
  <c r="AA95" i="20" s="1"/>
  <c r="AA10" i="19"/>
  <c r="AB4" i="20"/>
  <c r="AB91" i="20" s="1"/>
  <c r="AB93" i="20" s="1"/>
  <c r="AB4" i="19"/>
  <c r="AA13" i="3"/>
  <c r="AA14" i="3"/>
  <c r="AB5" i="3"/>
  <c r="AA86" i="20" l="1"/>
  <c r="Q59" i="20"/>
  <c r="Q61" i="20" s="1"/>
  <c r="Q62" i="20" s="1"/>
  <c r="Q78" i="20"/>
  <c r="Q79" i="20" s="1"/>
  <c r="Q80" i="20" s="1"/>
  <c r="R77" i="20" s="1"/>
  <c r="Q69" i="20"/>
  <c r="Q70" i="20" s="1"/>
  <c r="R68" i="20" s="1"/>
  <c r="R72" i="20" s="1"/>
  <c r="AA25" i="20"/>
  <c r="AA37" i="20" s="1"/>
  <c r="AA27" i="20"/>
  <c r="AA39" i="20" s="1"/>
  <c r="AA24" i="20"/>
  <c r="AA36" i="20" s="1"/>
  <c r="AA23" i="20"/>
  <c r="AA35" i="20" s="1"/>
  <c r="AA103" i="20" s="1"/>
  <c r="AA20" i="20"/>
  <c r="AA32" i="20" s="1"/>
  <c r="AA26" i="20"/>
  <c r="AA38" i="20" s="1"/>
  <c r="AA22" i="20"/>
  <c r="AA34" i="20" s="1"/>
  <c r="AA28" i="20"/>
  <c r="AA40" i="20" s="1"/>
  <c r="AA19" i="20"/>
  <c r="AA31" i="20" s="1"/>
  <c r="AA21" i="20"/>
  <c r="AA33" i="20" s="1"/>
  <c r="AB5" i="19"/>
  <c r="AB5" i="20"/>
  <c r="AA14" i="20"/>
  <c r="AA14" i="19"/>
  <c r="AA13" i="20"/>
  <c r="AA13" i="19"/>
  <c r="AB6" i="3"/>
  <c r="AC4" i="3"/>
  <c r="AB10" i="3"/>
  <c r="AB11" i="3"/>
  <c r="AB7" i="3"/>
  <c r="AA15" i="3"/>
  <c r="AB75" i="20" l="1"/>
  <c r="Q64" i="20"/>
  <c r="R82" i="20"/>
  <c r="R96" i="20" s="1"/>
  <c r="R98" i="20" s="1"/>
  <c r="R48" i="20" s="1"/>
  <c r="R88" i="20"/>
  <c r="R47" i="20" s="1"/>
  <c r="AA41" i="20"/>
  <c r="AA46" i="20" s="1"/>
  <c r="AB6" i="20"/>
  <c r="AB85" i="20" s="1"/>
  <c r="AB6" i="19"/>
  <c r="AA15" i="20"/>
  <c r="AA15" i="19"/>
  <c r="AC4" i="20"/>
  <c r="AC91" i="20" s="1"/>
  <c r="AC93" i="20" s="1"/>
  <c r="AC4" i="19"/>
  <c r="AB7" i="20"/>
  <c r="AB7" i="19"/>
  <c r="AB11" i="20"/>
  <c r="AB11" i="19"/>
  <c r="AB10" i="20"/>
  <c r="AB10" i="19"/>
  <c r="AB13" i="3"/>
  <c r="AC5" i="3"/>
  <c r="AB14" i="3"/>
  <c r="AB86" i="20" l="1"/>
  <c r="R49" i="20"/>
  <c r="R53" i="20" s="1"/>
  <c r="R102" i="20"/>
  <c r="R104" i="20" s="1"/>
  <c r="AB95" i="20"/>
  <c r="R55" i="20"/>
  <c r="R69" i="20" s="1"/>
  <c r="R70" i="20" s="1"/>
  <c r="S68" i="20" s="1"/>
  <c r="S72" i="20" s="1"/>
  <c r="R56" i="20"/>
  <c r="AB27" i="20"/>
  <c r="AB39" i="20" s="1"/>
  <c r="AB24" i="20"/>
  <c r="AB36" i="20" s="1"/>
  <c r="AB23" i="20"/>
  <c r="AB35" i="20" s="1"/>
  <c r="AB103" i="20" s="1"/>
  <c r="AB25" i="20"/>
  <c r="AB37" i="20" s="1"/>
  <c r="AB22" i="20"/>
  <c r="AB34" i="20" s="1"/>
  <c r="AB28" i="20"/>
  <c r="AB40" i="20" s="1"/>
  <c r="AB19" i="20"/>
  <c r="AB31" i="20" s="1"/>
  <c r="AB21" i="20"/>
  <c r="AB33" i="20" s="1"/>
  <c r="AB26" i="20"/>
  <c r="AB38" i="20" s="1"/>
  <c r="AB20" i="20"/>
  <c r="AB32" i="20" s="1"/>
  <c r="AB14" i="20"/>
  <c r="AB14" i="19"/>
  <c r="AC5" i="20"/>
  <c r="AC5" i="19"/>
  <c r="AB13" i="20"/>
  <c r="AB13" i="19"/>
  <c r="AC7" i="3"/>
  <c r="AB15" i="3"/>
  <c r="AD4" i="3"/>
  <c r="AC10" i="3"/>
  <c r="AC11" i="3"/>
  <c r="AC6" i="3"/>
  <c r="AC75" i="20" l="1"/>
  <c r="R58" i="20"/>
  <c r="R78" i="20" s="1"/>
  <c r="R79" i="20" s="1"/>
  <c r="R80" i="20" s="1"/>
  <c r="S77" i="20" s="1"/>
  <c r="R59" i="20"/>
  <c r="AB41" i="20"/>
  <c r="AB46" i="20" s="1"/>
  <c r="AB15" i="20"/>
  <c r="AB15" i="19"/>
  <c r="AC7" i="20"/>
  <c r="AC7" i="19"/>
  <c r="AC10" i="20"/>
  <c r="AC10" i="19"/>
  <c r="AC6" i="19"/>
  <c r="AC6" i="20"/>
  <c r="AC85" i="20" s="1"/>
  <c r="AC86" i="20" s="1"/>
  <c r="AC11" i="20"/>
  <c r="AC11" i="19"/>
  <c r="AD4" i="20"/>
  <c r="AD91" i="20" s="1"/>
  <c r="AD93" i="20" s="1"/>
  <c r="AD4" i="19"/>
  <c r="AC14" i="3"/>
  <c r="AD5" i="3"/>
  <c r="AC13" i="3"/>
  <c r="AC95" i="20" l="1"/>
  <c r="R61" i="20"/>
  <c r="R64" i="20" s="1"/>
  <c r="S82" i="20"/>
  <c r="S96" i="20" s="1"/>
  <c r="S98" i="20" s="1"/>
  <c r="S48" i="20" s="1"/>
  <c r="S88" i="20"/>
  <c r="S47" i="20" s="1"/>
  <c r="S102" i="20" s="1"/>
  <c r="S104" i="20" s="1"/>
  <c r="AC28" i="20"/>
  <c r="AC40" i="20" s="1"/>
  <c r="AC27" i="20"/>
  <c r="AC39" i="20" s="1"/>
  <c r="AC24" i="20"/>
  <c r="AC36" i="20" s="1"/>
  <c r="AC25" i="20"/>
  <c r="AC37" i="20" s="1"/>
  <c r="AC26" i="20"/>
  <c r="AC38" i="20" s="1"/>
  <c r="AC21" i="20"/>
  <c r="AC33" i="20" s="1"/>
  <c r="AC19" i="20"/>
  <c r="AC31" i="20" s="1"/>
  <c r="AC20" i="20"/>
  <c r="AC32" i="20" s="1"/>
  <c r="AC22" i="20"/>
  <c r="AC34" i="20" s="1"/>
  <c r="AC23" i="20"/>
  <c r="AC35" i="20" s="1"/>
  <c r="AC103" i="20" s="1"/>
  <c r="AC13" i="20"/>
  <c r="AC13" i="19"/>
  <c r="AD5" i="20"/>
  <c r="AD5" i="19"/>
  <c r="AC14" i="20"/>
  <c r="AC14" i="19"/>
  <c r="AC15" i="3"/>
  <c r="AD7" i="3"/>
  <c r="AD10" i="3"/>
  <c r="AD11" i="3"/>
  <c r="AE4" i="3"/>
  <c r="AD6" i="3"/>
  <c r="AD75" i="20" l="1"/>
  <c r="S49" i="20"/>
  <c r="S53" i="20" s="1"/>
  <c r="R62" i="20"/>
  <c r="AC41" i="20"/>
  <c r="AC46" i="20" s="1"/>
  <c r="AC15" i="20"/>
  <c r="AC15" i="19"/>
  <c r="AD6" i="20"/>
  <c r="AD85" i="20" s="1"/>
  <c r="AD6" i="19"/>
  <c r="AD7" i="20"/>
  <c r="AD7" i="19"/>
  <c r="AE4" i="20"/>
  <c r="AE91" i="20" s="1"/>
  <c r="AE93" i="20" s="1"/>
  <c r="AE4" i="19"/>
  <c r="AD11" i="20"/>
  <c r="AD11" i="19"/>
  <c r="AD10" i="20"/>
  <c r="AD10" i="19"/>
  <c r="AD14" i="3"/>
  <c r="AD13" i="3"/>
  <c r="AE5" i="3"/>
  <c r="AD86" i="20" l="1"/>
  <c r="AD95" i="20"/>
  <c r="S55" i="20"/>
  <c r="S69" i="20" s="1"/>
  <c r="S70" i="20" s="1"/>
  <c r="T68" i="20" s="1"/>
  <c r="T72" i="20" s="1"/>
  <c r="AD27" i="20"/>
  <c r="AD39" i="20" s="1"/>
  <c r="AD28" i="20"/>
  <c r="AD40" i="20" s="1"/>
  <c r="AD26" i="20"/>
  <c r="AD38" i="20" s="1"/>
  <c r="AD23" i="20"/>
  <c r="AD35" i="20" s="1"/>
  <c r="AD103" i="20" s="1"/>
  <c r="AD24" i="20"/>
  <c r="AD36" i="20" s="1"/>
  <c r="AD25" i="20"/>
  <c r="AD37" i="20" s="1"/>
  <c r="AD21" i="20"/>
  <c r="AD33" i="20" s="1"/>
  <c r="AD22" i="20"/>
  <c r="AD34" i="20" s="1"/>
  <c r="AD20" i="20"/>
  <c r="AD32" i="20" s="1"/>
  <c r="AD19" i="20"/>
  <c r="AD31" i="20" s="1"/>
  <c r="AE5" i="20"/>
  <c r="AE5" i="19"/>
  <c r="AD13" i="20"/>
  <c r="AD13" i="19"/>
  <c r="AD14" i="20"/>
  <c r="AD14" i="19"/>
  <c r="AD15" i="3"/>
  <c r="AE6" i="3"/>
  <c r="AF4" i="3"/>
  <c r="AE11" i="3"/>
  <c r="AE10" i="3"/>
  <c r="AE7" i="3"/>
  <c r="S56" i="20" l="1"/>
  <c r="AE75" i="20"/>
  <c r="S58" i="20"/>
  <c r="S78" i="20" s="1"/>
  <c r="S79" i="20" s="1"/>
  <c r="S80" i="20" s="1"/>
  <c r="T77" i="20" s="1"/>
  <c r="AD41" i="20"/>
  <c r="AD46" i="20" s="1"/>
  <c r="AD15" i="19"/>
  <c r="AD15" i="20"/>
  <c r="AE7" i="20"/>
  <c r="AE7" i="19"/>
  <c r="AE6" i="20"/>
  <c r="AE85" i="20" s="1"/>
  <c r="AE86" i="20" s="1"/>
  <c r="AE6" i="19"/>
  <c r="AE10" i="20"/>
  <c r="AE95" i="20" s="1"/>
  <c r="AE10" i="19"/>
  <c r="AE11" i="20"/>
  <c r="AE11" i="19"/>
  <c r="AF4" i="19"/>
  <c r="AF4" i="20"/>
  <c r="AF91" i="20" s="1"/>
  <c r="AF93" i="20" s="1"/>
  <c r="AE13" i="3"/>
  <c r="AE14" i="3"/>
  <c r="AF5" i="3"/>
  <c r="S59" i="20" l="1"/>
  <c r="T88" i="20"/>
  <c r="T47" i="20" s="1"/>
  <c r="T102" i="20" s="1"/>
  <c r="T104" i="20" s="1"/>
  <c r="T82" i="20"/>
  <c r="T96" i="20" s="1"/>
  <c r="T98" i="20" s="1"/>
  <c r="T48" i="20" s="1"/>
  <c r="AE25" i="20"/>
  <c r="AE37" i="20" s="1"/>
  <c r="AE26" i="20"/>
  <c r="AE38" i="20" s="1"/>
  <c r="AE28" i="20"/>
  <c r="AE40" i="20" s="1"/>
  <c r="AE20" i="20"/>
  <c r="AE32" i="20" s="1"/>
  <c r="AE22" i="20"/>
  <c r="AE34" i="20" s="1"/>
  <c r="AE27" i="20"/>
  <c r="AE39" i="20" s="1"/>
  <c r="AE24" i="20"/>
  <c r="AE36" i="20" s="1"/>
  <c r="AE19" i="20"/>
  <c r="AE31" i="20" s="1"/>
  <c r="AE23" i="20"/>
  <c r="AE35" i="20" s="1"/>
  <c r="AE103" i="20" s="1"/>
  <c r="AE21" i="20"/>
  <c r="AE33" i="20" s="1"/>
  <c r="AE14" i="20"/>
  <c r="AE14" i="19"/>
  <c r="AF5" i="19"/>
  <c r="AF5" i="20"/>
  <c r="AE13" i="20"/>
  <c r="AE13" i="19"/>
  <c r="AF7" i="3"/>
  <c r="AF6" i="3"/>
  <c r="AE15" i="3"/>
  <c r="AG4" i="3"/>
  <c r="AF10" i="3"/>
  <c r="AF11" i="3"/>
  <c r="AF75" i="20" l="1"/>
  <c r="T49" i="20"/>
  <c r="T53" i="20" s="1"/>
  <c r="T55" i="20" s="1"/>
  <c r="S61" i="20"/>
  <c r="S64" i="20" s="1"/>
  <c r="S62" i="20"/>
  <c r="AE41" i="20"/>
  <c r="AE46" i="20" s="1"/>
  <c r="AF6" i="20"/>
  <c r="AF85" i="20" s="1"/>
  <c r="AF86" i="20" s="1"/>
  <c r="AF6" i="19"/>
  <c r="AF10" i="20"/>
  <c r="AF95" i="20" s="1"/>
  <c r="AF10" i="19"/>
  <c r="AF7" i="20"/>
  <c r="AF7" i="19"/>
  <c r="AG4" i="20"/>
  <c r="AG91" i="20" s="1"/>
  <c r="AG93" i="20" s="1"/>
  <c r="AG4" i="19"/>
  <c r="AF11" i="20"/>
  <c r="AF11" i="19"/>
  <c r="AE15" i="20"/>
  <c r="AE15" i="19"/>
  <c r="AF14" i="3"/>
  <c r="AF13" i="3"/>
  <c r="AG5" i="3"/>
  <c r="T56" i="20" l="1"/>
  <c r="T69" i="20"/>
  <c r="T70" i="20" s="1"/>
  <c r="U68" i="20" s="1"/>
  <c r="U72" i="20" s="1"/>
  <c r="AF28" i="20"/>
  <c r="AF40" i="20" s="1"/>
  <c r="AF24" i="20"/>
  <c r="AF36" i="20" s="1"/>
  <c r="AF23" i="20"/>
  <c r="AF35" i="20" s="1"/>
  <c r="AF103" i="20" s="1"/>
  <c r="AF22" i="20"/>
  <c r="AF34" i="20" s="1"/>
  <c r="AF27" i="20"/>
  <c r="AF39" i="20" s="1"/>
  <c r="AF25" i="20"/>
  <c r="AF37" i="20" s="1"/>
  <c r="AF26" i="20"/>
  <c r="AF38" i="20" s="1"/>
  <c r="AF20" i="20"/>
  <c r="AF32" i="20" s="1"/>
  <c r="AF19" i="20"/>
  <c r="AF31" i="20" s="1"/>
  <c r="AF21" i="20"/>
  <c r="AF33" i="20" s="1"/>
  <c r="AF14" i="20"/>
  <c r="AF14" i="19"/>
  <c r="AG5" i="19"/>
  <c r="AG5" i="20"/>
  <c r="AF13" i="20"/>
  <c r="AF13" i="19"/>
  <c r="AF15" i="3"/>
  <c r="AG7" i="3"/>
  <c r="AH4" i="3"/>
  <c r="AG10" i="3"/>
  <c r="AG11" i="3"/>
  <c r="AG6" i="3"/>
  <c r="AG75" i="20" l="1"/>
  <c r="T58" i="20"/>
  <c r="AF41" i="20"/>
  <c r="AF46" i="20" s="1"/>
  <c r="AF15" i="20"/>
  <c r="AF15" i="19"/>
  <c r="AG6" i="20"/>
  <c r="AG85" i="20" s="1"/>
  <c r="AG6" i="19"/>
  <c r="AG7" i="20"/>
  <c r="AG7" i="19"/>
  <c r="AG11" i="20"/>
  <c r="AG11" i="19"/>
  <c r="AG10" i="20"/>
  <c r="AG95" i="20" s="1"/>
  <c r="AG10" i="19"/>
  <c r="AH4" i="20"/>
  <c r="AH91" i="20" s="1"/>
  <c r="AH93" i="20" s="1"/>
  <c r="AH4" i="19"/>
  <c r="AG14" i="3"/>
  <c r="AG13" i="3"/>
  <c r="AH5" i="3"/>
  <c r="AG86" i="20" l="1"/>
  <c r="T78" i="20"/>
  <c r="T79" i="20" s="1"/>
  <c r="T80" i="20" s="1"/>
  <c r="U77" i="20" s="1"/>
  <c r="T59" i="20"/>
  <c r="AG28" i="20"/>
  <c r="AG40" i="20" s="1"/>
  <c r="AG24" i="20"/>
  <c r="AG36" i="20" s="1"/>
  <c r="AG23" i="20"/>
  <c r="AG35" i="20" s="1"/>
  <c r="AG103" i="20" s="1"/>
  <c r="AG27" i="20"/>
  <c r="AG39" i="20" s="1"/>
  <c r="AG25" i="20"/>
  <c r="AG37" i="20" s="1"/>
  <c r="AG21" i="20"/>
  <c r="AG33" i="20" s="1"/>
  <c r="AG19" i="20"/>
  <c r="AG31" i="20" s="1"/>
  <c r="AG22" i="20"/>
  <c r="AG34" i="20" s="1"/>
  <c r="AG26" i="20"/>
  <c r="AG38" i="20" s="1"/>
  <c r="AG20" i="20"/>
  <c r="AG32" i="20" s="1"/>
  <c r="AH5" i="20"/>
  <c r="AH5" i="19"/>
  <c r="AG13" i="20"/>
  <c r="AG13" i="19"/>
  <c r="AG14" i="20"/>
  <c r="AG14" i="19"/>
  <c r="AG15" i="3"/>
  <c r="AH7" i="3"/>
  <c r="AH6" i="3"/>
  <c r="AI4" i="3"/>
  <c r="AH10" i="3"/>
  <c r="AH11" i="3"/>
  <c r="AH75" i="20" l="1"/>
  <c r="T61" i="20"/>
  <c r="T64" i="20" s="1"/>
  <c r="T62" i="20"/>
  <c r="U88" i="20"/>
  <c r="U47" i="20" s="1"/>
  <c r="U82" i="20"/>
  <c r="U96" i="20" s="1"/>
  <c r="U98" i="20" s="1"/>
  <c r="U48" i="20" s="1"/>
  <c r="AG41" i="20"/>
  <c r="AG46" i="20" s="1"/>
  <c r="AH11" i="20"/>
  <c r="AH11" i="19"/>
  <c r="AG15" i="20"/>
  <c r="AG15" i="19"/>
  <c r="AI4" i="20"/>
  <c r="AI91" i="20" s="1"/>
  <c r="AI93" i="20" s="1"/>
  <c r="AI4" i="19"/>
  <c r="AH7" i="20"/>
  <c r="AH7" i="19"/>
  <c r="AH10" i="19"/>
  <c r="AH10" i="20"/>
  <c r="AH95" i="20" s="1"/>
  <c r="AH6" i="20"/>
  <c r="AH85" i="20" s="1"/>
  <c r="AH6" i="19"/>
  <c r="AH14" i="3"/>
  <c r="AH13" i="3"/>
  <c r="AI5" i="3"/>
  <c r="AH86" i="20" l="1"/>
  <c r="U49" i="20"/>
  <c r="U53" i="20" s="1"/>
  <c r="U102" i="20"/>
  <c r="U104" i="20" s="1"/>
  <c r="U55" i="20"/>
  <c r="U56" i="20" s="1"/>
  <c r="AH27" i="20"/>
  <c r="AH39" i="20" s="1"/>
  <c r="AH26" i="20"/>
  <c r="AH38" i="20" s="1"/>
  <c r="AH23" i="20"/>
  <c r="AH35" i="20" s="1"/>
  <c r="AH103" i="20" s="1"/>
  <c r="AH25" i="20"/>
  <c r="AH37" i="20" s="1"/>
  <c r="AH24" i="20"/>
  <c r="AH36" i="20" s="1"/>
  <c r="AH28" i="20"/>
  <c r="AH40" i="20" s="1"/>
  <c r="AH20" i="20"/>
  <c r="AH32" i="20" s="1"/>
  <c r="AH19" i="20"/>
  <c r="AH31" i="20" s="1"/>
  <c r="AH22" i="20"/>
  <c r="AH34" i="20" s="1"/>
  <c r="AH21" i="20"/>
  <c r="AH33" i="20" s="1"/>
  <c r="AH13" i="20"/>
  <c r="AH13" i="19"/>
  <c r="AI5" i="20"/>
  <c r="AI5" i="19"/>
  <c r="AH14" i="20"/>
  <c r="AH14" i="19"/>
  <c r="AH15" i="3"/>
  <c r="AI6" i="3"/>
  <c r="AJ4" i="3"/>
  <c r="AI11" i="3"/>
  <c r="AI10" i="3"/>
  <c r="AI7" i="3"/>
  <c r="AI75" i="20" l="1"/>
  <c r="U58" i="20"/>
  <c r="U78" i="20" s="1"/>
  <c r="U79" i="20" s="1"/>
  <c r="U80" i="20" s="1"/>
  <c r="V77" i="20" s="1"/>
  <c r="U69" i="20"/>
  <c r="U70" i="20" s="1"/>
  <c r="V68" i="20" s="1"/>
  <c r="V72" i="20" s="1"/>
  <c r="AH41" i="20"/>
  <c r="AH46" i="20" s="1"/>
  <c r="AI7" i="20"/>
  <c r="AI7" i="19"/>
  <c r="AI6" i="20"/>
  <c r="AI85" i="20" s="1"/>
  <c r="AI86" i="20" s="1"/>
  <c r="AI6" i="19"/>
  <c r="AI10" i="20"/>
  <c r="AI95" i="20" s="1"/>
  <c r="AI10" i="19"/>
  <c r="AI11" i="20"/>
  <c r="AI11" i="19"/>
  <c r="AH15" i="20"/>
  <c r="AH15" i="19"/>
  <c r="AJ4" i="20"/>
  <c r="AJ91" i="20" s="1"/>
  <c r="AJ93" i="20" s="1"/>
  <c r="AJ4" i="19"/>
  <c r="AI13" i="3"/>
  <c r="AI14" i="3"/>
  <c r="AJ5" i="3"/>
  <c r="V88" i="20" l="1"/>
  <c r="V47" i="20" s="1"/>
  <c r="V102" i="20" s="1"/>
  <c r="V104" i="20" s="1"/>
  <c r="V82" i="20"/>
  <c r="V96" i="20" s="1"/>
  <c r="V98" i="20" s="1"/>
  <c r="V48" i="20" s="1"/>
  <c r="U59" i="20"/>
  <c r="U61" i="20" s="1"/>
  <c r="U62" i="20" s="1"/>
  <c r="AI28" i="20"/>
  <c r="AI40" i="20" s="1"/>
  <c r="AI27" i="20"/>
  <c r="AI39" i="20" s="1"/>
  <c r="AI25" i="20"/>
  <c r="AI37" i="20" s="1"/>
  <c r="AI26" i="20"/>
  <c r="AI38" i="20" s="1"/>
  <c r="AI20" i="20"/>
  <c r="AI32" i="20" s="1"/>
  <c r="AI23" i="20"/>
  <c r="AI35" i="20" s="1"/>
  <c r="AI103" i="20" s="1"/>
  <c r="AI21" i="20"/>
  <c r="AI33" i="20" s="1"/>
  <c r="AI24" i="20"/>
  <c r="AI36" i="20" s="1"/>
  <c r="AI22" i="20"/>
  <c r="AI34" i="20" s="1"/>
  <c r="AI19" i="20"/>
  <c r="AI31" i="20" s="1"/>
  <c r="AI14" i="20"/>
  <c r="AI14" i="19"/>
  <c r="AJ5" i="19"/>
  <c r="AJ5" i="20"/>
  <c r="AI13" i="20"/>
  <c r="AI13" i="19"/>
  <c r="AK4" i="3"/>
  <c r="AJ10" i="3"/>
  <c r="AJ11" i="3"/>
  <c r="AI15" i="3"/>
  <c r="AJ7" i="3"/>
  <c r="AJ6" i="3"/>
  <c r="U64" i="20" l="1"/>
  <c r="AJ75" i="20"/>
  <c r="V49" i="20"/>
  <c r="V53" i="20" s="1"/>
  <c r="AI41" i="20"/>
  <c r="AI46" i="20" s="1"/>
  <c r="AJ7" i="20"/>
  <c r="AJ7" i="19"/>
  <c r="AI15" i="20"/>
  <c r="AI15" i="19"/>
  <c r="AJ6" i="20"/>
  <c r="AJ85" i="20" s="1"/>
  <c r="AJ86" i="20" s="1"/>
  <c r="AJ6" i="19"/>
  <c r="AJ10" i="20"/>
  <c r="AJ95" i="20" s="1"/>
  <c r="AJ10" i="19"/>
  <c r="AK4" i="20"/>
  <c r="AK91" i="20" s="1"/>
  <c r="AK93" i="20" s="1"/>
  <c r="AK4" i="19"/>
  <c r="AJ11" i="20"/>
  <c r="AJ11" i="19"/>
  <c r="AJ13" i="3"/>
  <c r="AK5" i="3"/>
  <c r="AJ14" i="3"/>
  <c r="V55" i="20" l="1"/>
  <c r="V69" i="20" s="1"/>
  <c r="V70" i="20" s="1"/>
  <c r="W68" i="20" s="1"/>
  <c r="W72" i="20" s="1"/>
  <c r="V56" i="20"/>
  <c r="AJ27" i="20"/>
  <c r="AJ39" i="20" s="1"/>
  <c r="AJ26" i="20"/>
  <c r="AJ38" i="20" s="1"/>
  <c r="AJ22" i="20"/>
  <c r="AJ34" i="20" s="1"/>
  <c r="AJ28" i="20"/>
  <c r="AJ40" i="20" s="1"/>
  <c r="AJ23" i="20"/>
  <c r="AJ35" i="20" s="1"/>
  <c r="AJ103" i="20" s="1"/>
  <c r="AJ24" i="20"/>
  <c r="AJ36" i="20" s="1"/>
  <c r="AJ21" i="20"/>
  <c r="AJ33" i="20" s="1"/>
  <c r="AJ20" i="20"/>
  <c r="AJ32" i="20" s="1"/>
  <c r="AJ19" i="20"/>
  <c r="AJ31" i="20" s="1"/>
  <c r="AJ25" i="20"/>
  <c r="AJ37" i="20" s="1"/>
  <c r="AK5" i="20"/>
  <c r="AK5" i="19"/>
  <c r="AJ14" i="20"/>
  <c r="AJ14" i="19"/>
  <c r="AJ13" i="20"/>
  <c r="AJ13" i="19"/>
  <c r="AK7" i="3"/>
  <c r="AL4" i="3"/>
  <c r="AK10" i="3"/>
  <c r="AK11" i="3"/>
  <c r="AK6" i="3"/>
  <c r="AJ15" i="3"/>
  <c r="AK75" i="20" l="1"/>
  <c r="V58" i="20"/>
  <c r="V78" i="20" s="1"/>
  <c r="V79" i="20" s="1"/>
  <c r="V80" i="20" s="1"/>
  <c r="W77" i="20" s="1"/>
  <c r="AJ41" i="20"/>
  <c r="AJ46" i="20" s="1"/>
  <c r="AL4" i="20"/>
  <c r="AL91" i="20" s="1"/>
  <c r="AL93" i="20" s="1"/>
  <c r="AL4" i="19"/>
  <c r="AK6" i="19"/>
  <c r="AK6" i="20"/>
  <c r="AK85" i="20" s="1"/>
  <c r="AK11" i="20"/>
  <c r="AK11" i="19"/>
  <c r="AJ15" i="19"/>
  <c r="AJ15" i="20"/>
  <c r="AK7" i="20"/>
  <c r="AK7" i="19"/>
  <c r="AK10" i="20"/>
  <c r="AK95" i="20" s="1"/>
  <c r="AK10" i="19"/>
  <c r="AK14" i="3"/>
  <c r="AL5" i="3"/>
  <c r="AK13" i="3"/>
  <c r="AK86" i="20" l="1"/>
  <c r="V59" i="20"/>
  <c r="W88" i="20"/>
  <c r="W47" i="20" s="1"/>
  <c r="W102" i="20" s="1"/>
  <c r="W104" i="20" s="1"/>
  <c r="W82" i="20"/>
  <c r="W96" i="20" s="1"/>
  <c r="W98" i="20" s="1"/>
  <c r="W48" i="20" s="1"/>
  <c r="AK28" i="20"/>
  <c r="AK40" i="20" s="1"/>
  <c r="AK24" i="20"/>
  <c r="AK36" i="20" s="1"/>
  <c r="AK23" i="20"/>
  <c r="AK35" i="20" s="1"/>
  <c r="AK103" i="20" s="1"/>
  <c r="AK21" i="20"/>
  <c r="AK33" i="20" s="1"/>
  <c r="AK19" i="20"/>
  <c r="AK31" i="20" s="1"/>
  <c r="AK26" i="20"/>
  <c r="AK38" i="20" s="1"/>
  <c r="AK27" i="20"/>
  <c r="AK39" i="20" s="1"/>
  <c r="AK20" i="20"/>
  <c r="AK32" i="20" s="1"/>
  <c r="AK25" i="20"/>
  <c r="AK37" i="20" s="1"/>
  <c r="AK22" i="20"/>
  <c r="AK34" i="20" s="1"/>
  <c r="AK13" i="19"/>
  <c r="AK13" i="20"/>
  <c r="AL5" i="20"/>
  <c r="AL5" i="19"/>
  <c r="AK14" i="20"/>
  <c r="AK14" i="19"/>
  <c r="AK15" i="3"/>
  <c r="AL6" i="3"/>
  <c r="AL7" i="3"/>
  <c r="AL10" i="3"/>
  <c r="AL11" i="3"/>
  <c r="AM4" i="3"/>
  <c r="AL75" i="20" l="1"/>
  <c r="W49" i="20"/>
  <c r="W53" i="20" s="1"/>
  <c r="V61" i="20"/>
  <c r="V64" i="20" s="1"/>
  <c r="V62" i="20"/>
  <c r="AK41" i="20"/>
  <c r="AK46" i="20" s="1"/>
  <c r="AM4" i="20"/>
  <c r="AM91" i="20" s="1"/>
  <c r="AM93" i="20" s="1"/>
  <c r="AM4" i="19"/>
  <c r="AK15" i="20"/>
  <c r="AK15" i="19"/>
  <c r="AL10" i="20"/>
  <c r="AL95" i="20" s="1"/>
  <c r="AL10" i="19"/>
  <c r="AL6" i="20"/>
  <c r="AL85" i="20" s="1"/>
  <c r="AL86" i="20" s="1"/>
  <c r="AL6" i="19"/>
  <c r="AL11" i="20"/>
  <c r="AL11" i="19"/>
  <c r="AL7" i="20"/>
  <c r="AL7" i="19"/>
  <c r="AL13" i="3"/>
  <c r="AL14" i="3"/>
  <c r="AM5" i="3"/>
  <c r="W55" i="20" l="1"/>
  <c r="W69" i="20" s="1"/>
  <c r="W70" i="20" s="1"/>
  <c r="X68" i="20" s="1"/>
  <c r="X72" i="20" s="1"/>
  <c r="W56" i="20"/>
  <c r="AL27" i="20"/>
  <c r="AL39" i="20" s="1"/>
  <c r="AL26" i="20"/>
  <c r="AL38" i="20" s="1"/>
  <c r="AL23" i="20"/>
  <c r="AL35" i="20" s="1"/>
  <c r="AL103" i="20" s="1"/>
  <c r="AL28" i="20"/>
  <c r="AL40" i="20" s="1"/>
  <c r="AL25" i="20"/>
  <c r="AL37" i="20" s="1"/>
  <c r="AL24" i="20"/>
  <c r="AL36" i="20" s="1"/>
  <c r="AL22" i="20"/>
  <c r="AL34" i="20" s="1"/>
  <c r="AL20" i="20"/>
  <c r="AL32" i="20" s="1"/>
  <c r="AL21" i="20"/>
  <c r="AL33" i="20" s="1"/>
  <c r="AL19" i="20"/>
  <c r="AL31" i="20" s="1"/>
  <c r="AL14" i="20"/>
  <c r="AL14" i="19"/>
  <c r="AM5" i="20"/>
  <c r="AM5" i="19"/>
  <c r="AL13" i="20"/>
  <c r="AL13" i="19"/>
  <c r="AL15" i="3"/>
  <c r="AN4" i="3"/>
  <c r="AM11" i="3"/>
  <c r="AM10" i="3"/>
  <c r="AM7" i="3"/>
  <c r="AM6" i="3"/>
  <c r="AM75" i="20" l="1"/>
  <c r="W58" i="20"/>
  <c r="W78" i="20" s="1"/>
  <c r="W79" i="20" s="1"/>
  <c r="W80" i="20" s="1"/>
  <c r="X77" i="20" s="1"/>
  <c r="AL41" i="20"/>
  <c r="AL46" i="20" s="1"/>
  <c r="AM6" i="20"/>
  <c r="AM85" i="20" s="1"/>
  <c r="AM86" i="20" s="1"/>
  <c r="AM6" i="19"/>
  <c r="AN4" i="20"/>
  <c r="AN91" i="20" s="1"/>
  <c r="AN93" i="20" s="1"/>
  <c r="AN4" i="19"/>
  <c r="AM7" i="20"/>
  <c r="AM7" i="19"/>
  <c r="AM10" i="20"/>
  <c r="AM95" i="20" s="1"/>
  <c r="AM10" i="19"/>
  <c r="AL15" i="20"/>
  <c r="AL15" i="19"/>
  <c r="AM11" i="19"/>
  <c r="AM11" i="20"/>
  <c r="AM13" i="3"/>
  <c r="AN5" i="3"/>
  <c r="AM14" i="3"/>
  <c r="W59" i="20" l="1"/>
  <c r="X88" i="20"/>
  <c r="X47" i="20" s="1"/>
  <c r="X102" i="20" s="1"/>
  <c r="X104" i="20" s="1"/>
  <c r="X82" i="20"/>
  <c r="X96" i="20" s="1"/>
  <c r="X98" i="20" s="1"/>
  <c r="X48" i="20" s="1"/>
  <c r="AM25" i="20"/>
  <c r="AM37" i="20" s="1"/>
  <c r="AM28" i="20"/>
  <c r="AM40" i="20" s="1"/>
  <c r="AM24" i="20"/>
  <c r="AM36" i="20" s="1"/>
  <c r="AM23" i="20"/>
  <c r="AM35" i="20" s="1"/>
  <c r="AM103" i="20" s="1"/>
  <c r="AM20" i="20"/>
  <c r="AM32" i="20" s="1"/>
  <c r="AM27" i="20"/>
  <c r="AM39" i="20" s="1"/>
  <c r="AM22" i="20"/>
  <c r="AM34" i="20" s="1"/>
  <c r="AM19" i="20"/>
  <c r="AM31" i="20" s="1"/>
  <c r="AM26" i="20"/>
  <c r="AM38" i="20" s="1"/>
  <c r="AM21" i="20"/>
  <c r="AM33" i="20" s="1"/>
  <c r="AM14" i="20"/>
  <c r="AM14" i="19"/>
  <c r="AN5" i="19"/>
  <c r="AN5" i="20"/>
  <c r="AM13" i="20"/>
  <c r="AM13" i="19"/>
  <c r="AN6" i="3"/>
  <c r="AN7" i="3"/>
  <c r="AM15" i="3"/>
  <c r="AO4" i="3"/>
  <c r="AN10" i="3"/>
  <c r="AN11" i="3"/>
  <c r="AN75" i="20" l="1"/>
  <c r="X49" i="20"/>
  <c r="X53" i="20" s="1"/>
  <c r="W61" i="20"/>
  <c r="W64" i="20" s="1"/>
  <c r="W62" i="20"/>
  <c r="AM41" i="20"/>
  <c r="AM46" i="20" s="1"/>
  <c r="AN11" i="19"/>
  <c r="AN11" i="20"/>
  <c r="AN6" i="19"/>
  <c r="AN6" i="20"/>
  <c r="AN85" i="20" s="1"/>
  <c r="AO4" i="20"/>
  <c r="AO91" i="20" s="1"/>
  <c r="AO93" i="20" s="1"/>
  <c r="AO4" i="19"/>
  <c r="AN7" i="20"/>
  <c r="AN7" i="19"/>
  <c r="AN10" i="20"/>
  <c r="AN95" i="20" s="1"/>
  <c r="AN10" i="19"/>
  <c r="AM15" i="20"/>
  <c r="AM15" i="19"/>
  <c r="AN13" i="3"/>
  <c r="AN14" i="3"/>
  <c r="AO5" i="3"/>
  <c r="AN86" i="20" l="1"/>
  <c r="X55" i="20"/>
  <c r="X56" i="20"/>
  <c r="AN28" i="20"/>
  <c r="AN40" i="20" s="1"/>
  <c r="AN27" i="20"/>
  <c r="AN39" i="20" s="1"/>
  <c r="AN25" i="20"/>
  <c r="AN37" i="20" s="1"/>
  <c r="AN26" i="20"/>
  <c r="AN38" i="20" s="1"/>
  <c r="AN22" i="20"/>
  <c r="AN34" i="20" s="1"/>
  <c r="AN24" i="20"/>
  <c r="AN36" i="20" s="1"/>
  <c r="AN23" i="20"/>
  <c r="AN35" i="20" s="1"/>
  <c r="AN103" i="20" s="1"/>
  <c r="AN21" i="20"/>
  <c r="AN33" i="20" s="1"/>
  <c r="AN20" i="20"/>
  <c r="AN32" i="20" s="1"/>
  <c r="AN19" i="20"/>
  <c r="AN31" i="20" s="1"/>
  <c r="AO5" i="19"/>
  <c r="AO5" i="20"/>
  <c r="AN14" i="20"/>
  <c r="AN14" i="19"/>
  <c r="AN13" i="20"/>
  <c r="AN13" i="19"/>
  <c r="AN15" i="3"/>
  <c r="AP4" i="3"/>
  <c r="AO10" i="3"/>
  <c r="AO11" i="3"/>
  <c r="AO7" i="3"/>
  <c r="AO6" i="3"/>
  <c r="AO75" i="20" l="1"/>
  <c r="X58" i="20"/>
  <c r="X78" i="20" s="1"/>
  <c r="X79" i="20" s="1"/>
  <c r="X80" i="20" s="1"/>
  <c r="Y77" i="20" s="1"/>
  <c r="X69" i="20"/>
  <c r="X70" i="20" s="1"/>
  <c r="Y68" i="20" s="1"/>
  <c r="Y72" i="20" s="1"/>
  <c r="AN41" i="20"/>
  <c r="AN46" i="20" s="1"/>
  <c r="AN15" i="20"/>
  <c r="AN15" i="19"/>
  <c r="AO6" i="20"/>
  <c r="AO85" i="20" s="1"/>
  <c r="AO86" i="20" s="1"/>
  <c r="AO6" i="19"/>
  <c r="AP4" i="20"/>
  <c r="AP91" i="20" s="1"/>
  <c r="AP93" i="20" s="1"/>
  <c r="AP4" i="19"/>
  <c r="AO7" i="19"/>
  <c r="AO7" i="20"/>
  <c r="AO11" i="20"/>
  <c r="AO11" i="19"/>
  <c r="AO10" i="20"/>
  <c r="AO10" i="19"/>
  <c r="AO14" i="3"/>
  <c r="AP5" i="3"/>
  <c r="AO13" i="3"/>
  <c r="AO95" i="20" l="1"/>
  <c r="X59" i="20"/>
  <c r="Y88" i="20"/>
  <c r="Y47" i="20" s="1"/>
  <c r="Y82" i="20"/>
  <c r="Y96" i="20" s="1"/>
  <c r="Y98" i="20" s="1"/>
  <c r="Y48" i="20" s="1"/>
  <c r="AO28" i="20"/>
  <c r="AO40" i="20" s="1"/>
  <c r="AO24" i="20"/>
  <c r="AO36" i="20" s="1"/>
  <c r="AO26" i="20"/>
  <c r="AO38" i="20" s="1"/>
  <c r="AO27" i="20"/>
  <c r="AO39" i="20" s="1"/>
  <c r="AO21" i="20"/>
  <c r="AO33" i="20" s="1"/>
  <c r="AO19" i="20"/>
  <c r="AO31" i="20" s="1"/>
  <c r="AO25" i="20"/>
  <c r="AO37" i="20" s="1"/>
  <c r="AO20" i="20"/>
  <c r="AO32" i="20" s="1"/>
  <c r="AO23" i="20"/>
  <c r="AO35" i="20" s="1"/>
  <c r="AO103" i="20" s="1"/>
  <c r="AO22" i="20"/>
  <c r="AO34" i="20" s="1"/>
  <c r="AP5" i="20"/>
  <c r="AP5" i="19"/>
  <c r="AO13" i="20"/>
  <c r="AO13" i="19"/>
  <c r="AO14" i="20"/>
  <c r="AO14" i="19"/>
  <c r="AP7" i="3"/>
  <c r="AP6" i="3"/>
  <c r="AO15" i="3"/>
  <c r="AQ4" i="3"/>
  <c r="AP10" i="3"/>
  <c r="AP11" i="3"/>
  <c r="AP75" i="20" l="1"/>
  <c r="Y49" i="20"/>
  <c r="Y53" i="20" s="1"/>
  <c r="Y55" i="20" s="1"/>
  <c r="Y102" i="20"/>
  <c r="Y104" i="20" s="1"/>
  <c r="Y56" i="20"/>
  <c r="Y69" i="20"/>
  <c r="Y70" i="20" s="1"/>
  <c r="Z68" i="20" s="1"/>
  <c r="Z72" i="20" s="1"/>
  <c r="X61" i="20"/>
  <c r="X64" i="20" s="1"/>
  <c r="AO41" i="20"/>
  <c r="AO46" i="20" s="1"/>
  <c r="AP6" i="20"/>
  <c r="AP85" i="20" s="1"/>
  <c r="AP86" i="20" s="1"/>
  <c r="AP6" i="19"/>
  <c r="AP10" i="20"/>
  <c r="AP95" i="20" s="1"/>
  <c r="AP10" i="19"/>
  <c r="AP7" i="20"/>
  <c r="AP7" i="19"/>
  <c r="AQ4" i="20"/>
  <c r="AQ91" i="20" s="1"/>
  <c r="AQ93" i="20" s="1"/>
  <c r="AQ4" i="19"/>
  <c r="AP11" i="20"/>
  <c r="AP11" i="19"/>
  <c r="AO15" i="20"/>
  <c r="AO15" i="19"/>
  <c r="AP14" i="3"/>
  <c r="AP13" i="3"/>
  <c r="AQ5" i="3"/>
  <c r="X62" i="20" l="1"/>
  <c r="Y58" i="20"/>
  <c r="Y59" i="20" s="1"/>
  <c r="AP27" i="20"/>
  <c r="AP39" i="20" s="1"/>
  <c r="AP26" i="20"/>
  <c r="AP38" i="20" s="1"/>
  <c r="AP23" i="20"/>
  <c r="AP35" i="20" s="1"/>
  <c r="AP103" i="20" s="1"/>
  <c r="AP25" i="20"/>
  <c r="AP37" i="20" s="1"/>
  <c r="AP24" i="20"/>
  <c r="AP36" i="20" s="1"/>
  <c r="AP28" i="20"/>
  <c r="AP40" i="20" s="1"/>
  <c r="AP22" i="20"/>
  <c r="AP34" i="20" s="1"/>
  <c r="AP19" i="20"/>
  <c r="AP31" i="20" s="1"/>
  <c r="AP21" i="20"/>
  <c r="AP33" i="20" s="1"/>
  <c r="AP20" i="20"/>
  <c r="AP32" i="20" s="1"/>
  <c r="AP14" i="20"/>
  <c r="AP14" i="19"/>
  <c r="AQ5" i="20"/>
  <c r="AQ5" i="19"/>
  <c r="AP13" i="20"/>
  <c r="AP13" i="19"/>
  <c r="AP15" i="3"/>
  <c r="AQ7" i="3"/>
  <c r="AQ6" i="3"/>
  <c r="AR4" i="3"/>
  <c r="AQ11" i="3"/>
  <c r="AQ10" i="3"/>
  <c r="AQ75" i="20" l="1"/>
  <c r="Y61" i="20"/>
  <c r="Y62" i="20"/>
  <c r="Y78" i="20"/>
  <c r="Y79" i="20" s="1"/>
  <c r="Y80" i="20" s="1"/>
  <c r="Z77" i="20" s="1"/>
  <c r="Y64" i="20"/>
  <c r="AP41" i="20"/>
  <c r="AP46" i="20" s="1"/>
  <c r="AQ10" i="20"/>
  <c r="AQ95" i="20" s="1"/>
  <c r="AQ10" i="19"/>
  <c r="AQ11" i="20"/>
  <c r="AQ11" i="19"/>
  <c r="AQ7" i="20"/>
  <c r="AQ7" i="19"/>
  <c r="AP15" i="20"/>
  <c r="AP15" i="19"/>
  <c r="AR4" i="20"/>
  <c r="AR91" i="20" s="1"/>
  <c r="AR93" i="20" s="1"/>
  <c r="AR4" i="19"/>
  <c r="AQ6" i="20"/>
  <c r="AQ85" i="20" s="1"/>
  <c r="AQ6" i="19"/>
  <c r="AQ14" i="3"/>
  <c r="AQ13" i="3"/>
  <c r="AR5" i="3"/>
  <c r="AQ86" i="20" l="1"/>
  <c r="Z88" i="20"/>
  <c r="Z47" i="20" s="1"/>
  <c r="Z82" i="20"/>
  <c r="Z96" i="20" s="1"/>
  <c r="Z98" i="20" s="1"/>
  <c r="Z48" i="20" s="1"/>
  <c r="AQ25" i="20"/>
  <c r="AQ37" i="20" s="1"/>
  <c r="AQ27" i="20"/>
  <c r="AQ39" i="20" s="1"/>
  <c r="AQ24" i="20"/>
  <c r="AQ36" i="20" s="1"/>
  <c r="AQ23" i="20"/>
  <c r="AQ35" i="20" s="1"/>
  <c r="AQ103" i="20" s="1"/>
  <c r="AQ20" i="20"/>
  <c r="AQ32" i="20" s="1"/>
  <c r="AQ28" i="20"/>
  <c r="AQ40" i="20" s="1"/>
  <c r="AQ22" i="20"/>
  <c r="AQ34" i="20" s="1"/>
  <c r="AQ21" i="20"/>
  <c r="AQ33" i="20" s="1"/>
  <c r="AQ19" i="20"/>
  <c r="AQ31" i="20" s="1"/>
  <c r="AQ26" i="20"/>
  <c r="AQ38" i="20" s="1"/>
  <c r="AR5" i="19"/>
  <c r="AR5" i="20"/>
  <c r="AQ13" i="20"/>
  <c r="AQ13" i="19"/>
  <c r="AQ14" i="20"/>
  <c r="AQ14" i="19"/>
  <c r="AQ15" i="3"/>
  <c r="AR7" i="3"/>
  <c r="AS4" i="3"/>
  <c r="AR10" i="3"/>
  <c r="AR11" i="3"/>
  <c r="AR6" i="3"/>
  <c r="AR75" i="20" l="1"/>
  <c r="Z49" i="20"/>
  <c r="Z53" i="20" s="1"/>
  <c r="Z102" i="20"/>
  <c r="Z104" i="20" s="1"/>
  <c r="Z55" i="20"/>
  <c r="Z69" i="20" s="1"/>
  <c r="Z70" i="20" s="1"/>
  <c r="AA68" i="20" s="1"/>
  <c r="AA72" i="20" s="1"/>
  <c r="AQ41" i="20"/>
  <c r="AQ46" i="20" s="1"/>
  <c r="AR6" i="20"/>
  <c r="AR85" i="20" s="1"/>
  <c r="AR86" i="20" s="1"/>
  <c r="AR6" i="19"/>
  <c r="AR11" i="20"/>
  <c r="AR11" i="19"/>
  <c r="AR10" i="20"/>
  <c r="AR95" i="20" s="1"/>
  <c r="AR10" i="19"/>
  <c r="AR7" i="20"/>
  <c r="AR7" i="19"/>
  <c r="AQ15" i="20"/>
  <c r="AQ15" i="19"/>
  <c r="AS4" i="20"/>
  <c r="AS91" i="20" s="1"/>
  <c r="AS93" i="20" s="1"/>
  <c r="AS4" i="19"/>
  <c r="AR14" i="3"/>
  <c r="AS5" i="3"/>
  <c r="AR13" i="3"/>
  <c r="Z56" i="20" l="1"/>
  <c r="AR24" i="20"/>
  <c r="AR36" i="20" s="1"/>
  <c r="AR23" i="20"/>
  <c r="AR35" i="20" s="1"/>
  <c r="AR103" i="20" s="1"/>
  <c r="AR28" i="20"/>
  <c r="AR40" i="20" s="1"/>
  <c r="AR25" i="20"/>
  <c r="AR37" i="20" s="1"/>
  <c r="AR22" i="20"/>
  <c r="AR34" i="20" s="1"/>
  <c r="AR19" i="20"/>
  <c r="AR31" i="20" s="1"/>
  <c r="AR26" i="20"/>
  <c r="AR38" i="20" s="1"/>
  <c r="AR27" i="20"/>
  <c r="AR39" i="20" s="1"/>
  <c r="AR20" i="20"/>
  <c r="AR32" i="20" s="1"/>
  <c r="AR21" i="20"/>
  <c r="AR33" i="20" s="1"/>
  <c r="AR13" i="20"/>
  <c r="AR13" i="19"/>
  <c r="AS5" i="20"/>
  <c r="AS5" i="19"/>
  <c r="AR14" i="20"/>
  <c r="AR14" i="19"/>
  <c r="AR15" i="3"/>
  <c r="AS7" i="3"/>
  <c r="AT4" i="3"/>
  <c r="AS10" i="3"/>
  <c r="AS11" i="3"/>
  <c r="AS6" i="3"/>
  <c r="AS75" i="20" l="1"/>
  <c r="Z58" i="20"/>
  <c r="Z78" i="20" s="1"/>
  <c r="Z79" i="20" s="1"/>
  <c r="Z80" i="20" s="1"/>
  <c r="AA77" i="20" s="1"/>
  <c r="AR41" i="20"/>
  <c r="AR46" i="20" s="1"/>
  <c r="AS6" i="19"/>
  <c r="AS6" i="20"/>
  <c r="AS85" i="20" s="1"/>
  <c r="AS86" i="20" s="1"/>
  <c r="AS7" i="20"/>
  <c r="AS7" i="19"/>
  <c r="AS11" i="20"/>
  <c r="AS11" i="19"/>
  <c r="AS10" i="20"/>
  <c r="AS95" i="20" s="1"/>
  <c r="AS10" i="19"/>
  <c r="AR15" i="20"/>
  <c r="AR15" i="19"/>
  <c r="AT4" i="20"/>
  <c r="AT91" i="20" s="1"/>
  <c r="AT93" i="20" s="1"/>
  <c r="AT4" i="19"/>
  <c r="AS14" i="3"/>
  <c r="AS13" i="3"/>
  <c r="AT5" i="3"/>
  <c r="Z59" i="20" l="1"/>
  <c r="AA82" i="20"/>
  <c r="AA96" i="20" s="1"/>
  <c r="AA98" i="20" s="1"/>
  <c r="AA48" i="20" s="1"/>
  <c r="AA88" i="20"/>
  <c r="AA47" i="20" s="1"/>
  <c r="AS28" i="20"/>
  <c r="AS40" i="20" s="1"/>
  <c r="AS27" i="20"/>
  <c r="AS39" i="20" s="1"/>
  <c r="AS24" i="20"/>
  <c r="AS36" i="20" s="1"/>
  <c r="AS25" i="20"/>
  <c r="AS37" i="20" s="1"/>
  <c r="AS26" i="20"/>
  <c r="AS38" i="20" s="1"/>
  <c r="AS21" i="20"/>
  <c r="AS33" i="20" s="1"/>
  <c r="AS19" i="20"/>
  <c r="AS31" i="20" s="1"/>
  <c r="AS23" i="20"/>
  <c r="AS35" i="20" s="1"/>
  <c r="AS103" i="20" s="1"/>
  <c r="AS20" i="20"/>
  <c r="AS32" i="20" s="1"/>
  <c r="AS22" i="20"/>
  <c r="AS34" i="20" s="1"/>
  <c r="AT5" i="20"/>
  <c r="AT5" i="19"/>
  <c r="AS13" i="20"/>
  <c r="AS13" i="19"/>
  <c r="AS14" i="20"/>
  <c r="AS14" i="19"/>
  <c r="AS15" i="3"/>
  <c r="AT7" i="3"/>
  <c r="AT6" i="3"/>
  <c r="AT10" i="3"/>
  <c r="AT11" i="3"/>
  <c r="AU4" i="3"/>
  <c r="AT75" i="20" l="1"/>
  <c r="AA49" i="20"/>
  <c r="AA53" i="20" s="1"/>
  <c r="AA102" i="20"/>
  <c r="AA104" i="20" s="1"/>
  <c r="AA55" i="20"/>
  <c r="AA69" i="20" s="1"/>
  <c r="AA70" i="20" s="1"/>
  <c r="AB68" i="20" s="1"/>
  <c r="AB72" i="20" s="1"/>
  <c r="Z61" i="20"/>
  <c r="Z64" i="20" s="1"/>
  <c r="Z62" i="20"/>
  <c r="AS41" i="20"/>
  <c r="AS46" i="20" s="1"/>
  <c r="AU4" i="20"/>
  <c r="AU91" i="20" s="1"/>
  <c r="AU93" i="20" s="1"/>
  <c r="AU4" i="19"/>
  <c r="AS15" i="20"/>
  <c r="AS15" i="19"/>
  <c r="AT10" i="20"/>
  <c r="AT95" i="20" s="1"/>
  <c r="AT10" i="19"/>
  <c r="AT7" i="20"/>
  <c r="AT7" i="19"/>
  <c r="AT11" i="20"/>
  <c r="AT11" i="19"/>
  <c r="AT6" i="20"/>
  <c r="AT85" i="20" s="1"/>
  <c r="AT6" i="19"/>
  <c r="AT14" i="3"/>
  <c r="AT13" i="3"/>
  <c r="AU5" i="3"/>
  <c r="AT86" i="20" l="1"/>
  <c r="AA56" i="20"/>
  <c r="AT27" i="20"/>
  <c r="AT39" i="20" s="1"/>
  <c r="AT28" i="20"/>
  <c r="AT40" i="20" s="1"/>
  <c r="AT26" i="20"/>
  <c r="AT38" i="20" s="1"/>
  <c r="AT23" i="20"/>
  <c r="AT35" i="20" s="1"/>
  <c r="AT103" i="20" s="1"/>
  <c r="AT25" i="20"/>
  <c r="AT37" i="20" s="1"/>
  <c r="AT22" i="20"/>
  <c r="AT34" i="20" s="1"/>
  <c r="AT21" i="20"/>
  <c r="AT33" i="20" s="1"/>
  <c r="AT20" i="20"/>
  <c r="AT32" i="20" s="1"/>
  <c r="AT19" i="20"/>
  <c r="AT31" i="20" s="1"/>
  <c r="AT24" i="20"/>
  <c r="AT36" i="20" s="1"/>
  <c r="AU5" i="20"/>
  <c r="AU5" i="19"/>
  <c r="AT13" i="20"/>
  <c r="AT13" i="19"/>
  <c r="AT14" i="20"/>
  <c r="AT14" i="19"/>
  <c r="AT15" i="3"/>
  <c r="AV4" i="3"/>
  <c r="AU11" i="3"/>
  <c r="AU10" i="3"/>
  <c r="AU7" i="3"/>
  <c r="AU6" i="3"/>
  <c r="AU75" i="20" l="1"/>
  <c r="AA58" i="20"/>
  <c r="AA78" i="20" s="1"/>
  <c r="AA79" i="20" s="1"/>
  <c r="AA80" i="20" s="1"/>
  <c r="AB77" i="20" s="1"/>
  <c r="AA59" i="20"/>
  <c r="AT41" i="20"/>
  <c r="AT46" i="20" s="1"/>
  <c r="AT15" i="20"/>
  <c r="AT15" i="19"/>
  <c r="AU6" i="20"/>
  <c r="AU85" i="20" s="1"/>
  <c r="AU6" i="19"/>
  <c r="AV4" i="19"/>
  <c r="AV4" i="20"/>
  <c r="AV91" i="20" s="1"/>
  <c r="AV93" i="20" s="1"/>
  <c r="AU7" i="20"/>
  <c r="AU7" i="19"/>
  <c r="AU10" i="20"/>
  <c r="AU95" i="20" s="1"/>
  <c r="AU10" i="19"/>
  <c r="AU11" i="20"/>
  <c r="AU11" i="19"/>
  <c r="AV5" i="3"/>
  <c r="AU14" i="3"/>
  <c r="AU13" i="3"/>
  <c r="AU86" i="20" l="1"/>
  <c r="AA61" i="20"/>
  <c r="AA64" i="20" s="1"/>
  <c r="AA62" i="20"/>
  <c r="AB82" i="20"/>
  <c r="AB96" i="20" s="1"/>
  <c r="AB98" i="20" s="1"/>
  <c r="AB48" i="20" s="1"/>
  <c r="AB88" i="20"/>
  <c r="AB47" i="20" s="1"/>
  <c r="AB102" i="20" s="1"/>
  <c r="AB104" i="20" s="1"/>
  <c r="AU28" i="20"/>
  <c r="AU40" i="20" s="1"/>
  <c r="AU25" i="20"/>
  <c r="AU37" i="20" s="1"/>
  <c r="AU26" i="20"/>
  <c r="AU38" i="20" s="1"/>
  <c r="AU20" i="20"/>
  <c r="AU32" i="20" s="1"/>
  <c r="AU27" i="20"/>
  <c r="AU39" i="20" s="1"/>
  <c r="AU23" i="20"/>
  <c r="AU35" i="20" s="1"/>
  <c r="AU103" i="20" s="1"/>
  <c r="AU19" i="20"/>
  <c r="AU31" i="20" s="1"/>
  <c r="AU24" i="20"/>
  <c r="AU36" i="20" s="1"/>
  <c r="AU22" i="20"/>
  <c r="AU34" i="20" s="1"/>
  <c r="AU21" i="20"/>
  <c r="AU33" i="20" s="1"/>
  <c r="AU13" i="20"/>
  <c r="AU13" i="19"/>
  <c r="AU14" i="20"/>
  <c r="AU14" i="19"/>
  <c r="AV5" i="19"/>
  <c r="AV5" i="20"/>
  <c r="AV6" i="3"/>
  <c r="AV7" i="3"/>
  <c r="AU15" i="3"/>
  <c r="AW4" i="3"/>
  <c r="AV10" i="3"/>
  <c r="AV11" i="3"/>
  <c r="AV75" i="20" l="1"/>
  <c r="AB49" i="20"/>
  <c r="AB53" i="20" s="1"/>
  <c r="AU41" i="20"/>
  <c r="AU46" i="20" s="1"/>
  <c r="AV7" i="20"/>
  <c r="AV7" i="19"/>
  <c r="AV10" i="20"/>
  <c r="AV10" i="19"/>
  <c r="AW4" i="20"/>
  <c r="AW91" i="20" s="1"/>
  <c r="AW93" i="20" s="1"/>
  <c r="AW4" i="19"/>
  <c r="AV11" i="20"/>
  <c r="AV11" i="19"/>
  <c r="AV6" i="20"/>
  <c r="AV85" i="20" s="1"/>
  <c r="AV86" i="20" s="1"/>
  <c r="AV6" i="19"/>
  <c r="AU15" i="20"/>
  <c r="AU15" i="19"/>
  <c r="AV13" i="3"/>
  <c r="AV14" i="3"/>
  <c r="AW5" i="3"/>
  <c r="AV95" i="20" l="1"/>
  <c r="AB55" i="20"/>
  <c r="AB56" i="20"/>
  <c r="AV28" i="20"/>
  <c r="AV40" i="20" s="1"/>
  <c r="AV27" i="20"/>
  <c r="AV39" i="20" s="1"/>
  <c r="AV24" i="20"/>
  <c r="AV36" i="20" s="1"/>
  <c r="AV23" i="20"/>
  <c r="AV35" i="20" s="1"/>
  <c r="AV103" i="20" s="1"/>
  <c r="AV22" i="20"/>
  <c r="AV34" i="20" s="1"/>
  <c r="AV26" i="20"/>
  <c r="AV38" i="20" s="1"/>
  <c r="AV25" i="20"/>
  <c r="AV37" i="20" s="1"/>
  <c r="AV21" i="20"/>
  <c r="AV33" i="20" s="1"/>
  <c r="AV20" i="20"/>
  <c r="AV32" i="20" s="1"/>
  <c r="AV19" i="20"/>
  <c r="AV31" i="20" s="1"/>
  <c r="AV14" i="20"/>
  <c r="AV14" i="19"/>
  <c r="AW5" i="19"/>
  <c r="AW5" i="20"/>
  <c r="AV13" i="20"/>
  <c r="AV13" i="19"/>
  <c r="AW6" i="3"/>
  <c r="AV15" i="3"/>
  <c r="AX4" i="3"/>
  <c r="AW10" i="3"/>
  <c r="AW11" i="3"/>
  <c r="AW7" i="3"/>
  <c r="AW75" i="20" l="1"/>
  <c r="AB58" i="20"/>
  <c r="AB78" i="20" s="1"/>
  <c r="AB79" i="20" s="1"/>
  <c r="AB80" i="20" s="1"/>
  <c r="AC77" i="20" s="1"/>
  <c r="AB69" i="20"/>
  <c r="AB70" i="20" s="1"/>
  <c r="AC68" i="20" s="1"/>
  <c r="AC72" i="20" s="1"/>
  <c r="AV41" i="20"/>
  <c r="AV46" i="20" s="1"/>
  <c r="AV15" i="20"/>
  <c r="AV15" i="19"/>
  <c r="AW6" i="20"/>
  <c r="AW85" i="20" s="1"/>
  <c r="AW86" i="20" s="1"/>
  <c r="AW6" i="19"/>
  <c r="AW10" i="20"/>
  <c r="AW95" i="20" s="1"/>
  <c r="AW10" i="19"/>
  <c r="AW7" i="20"/>
  <c r="AW7" i="19"/>
  <c r="AW11" i="20"/>
  <c r="AW11" i="19"/>
  <c r="AX4" i="20"/>
  <c r="AX91" i="20" s="1"/>
  <c r="AX93" i="20" s="1"/>
  <c r="AX4" i="19"/>
  <c r="AW13" i="3"/>
  <c r="AX5" i="3"/>
  <c r="AW14" i="3"/>
  <c r="AB59" i="20" l="1"/>
  <c r="AC88" i="20"/>
  <c r="AC47" i="20" s="1"/>
  <c r="AC102" i="20" s="1"/>
  <c r="AC104" i="20" s="1"/>
  <c r="AC82" i="20"/>
  <c r="AC96" i="20" s="1"/>
  <c r="AC98" i="20" s="1"/>
  <c r="AC48" i="20" s="1"/>
  <c r="AW28" i="20"/>
  <c r="AW40" i="20" s="1"/>
  <c r="AW24" i="20"/>
  <c r="AW36" i="20" s="1"/>
  <c r="AW27" i="20"/>
  <c r="AW39" i="20" s="1"/>
  <c r="AW23" i="20"/>
  <c r="AW35" i="20" s="1"/>
  <c r="AW103" i="20" s="1"/>
  <c r="AW25" i="20"/>
  <c r="AW37" i="20" s="1"/>
  <c r="AW21" i="20"/>
  <c r="AW33" i="20" s="1"/>
  <c r="AW19" i="20"/>
  <c r="AW31" i="20" s="1"/>
  <c r="AW22" i="20"/>
  <c r="AW34" i="20" s="1"/>
  <c r="AW26" i="20"/>
  <c r="AW38" i="20" s="1"/>
  <c r="AW20" i="20"/>
  <c r="AW32" i="20" s="1"/>
  <c r="AX5" i="20"/>
  <c r="AX5" i="19"/>
  <c r="AW14" i="20"/>
  <c r="AW14" i="19"/>
  <c r="AW13" i="20"/>
  <c r="AW13" i="19"/>
  <c r="AX7" i="3"/>
  <c r="AW15" i="3"/>
  <c r="AY4" i="3"/>
  <c r="AX10" i="3"/>
  <c r="AX11" i="3"/>
  <c r="AX6" i="3"/>
  <c r="AX75" i="20" l="1"/>
  <c r="AC49" i="20"/>
  <c r="AC53" i="20" s="1"/>
  <c r="AB61" i="20"/>
  <c r="AB64" i="20" s="1"/>
  <c r="AB62" i="20"/>
  <c r="AW41" i="20"/>
  <c r="AW46" i="20" s="1"/>
  <c r="AW15" i="20"/>
  <c r="AW15" i="19"/>
  <c r="AX11" i="20"/>
  <c r="AX11" i="19"/>
  <c r="AX10" i="19"/>
  <c r="AX10" i="20"/>
  <c r="AX6" i="20"/>
  <c r="AX85" i="20" s="1"/>
  <c r="AX86" i="20" s="1"/>
  <c r="AX6" i="19"/>
  <c r="AX7" i="20"/>
  <c r="AX7" i="19"/>
  <c r="AY4" i="20"/>
  <c r="AY91" i="20" s="1"/>
  <c r="AY93" i="20" s="1"/>
  <c r="AY4" i="19"/>
  <c r="AX14" i="3"/>
  <c r="AX13" i="3"/>
  <c r="AY5" i="3"/>
  <c r="AX95" i="20" l="1"/>
  <c r="AC55" i="20"/>
  <c r="AC56" i="20"/>
  <c r="AX27" i="20"/>
  <c r="AX39" i="20" s="1"/>
  <c r="AX26" i="20"/>
  <c r="AX38" i="20" s="1"/>
  <c r="AX23" i="20"/>
  <c r="AX35" i="20" s="1"/>
  <c r="AX103" i="20" s="1"/>
  <c r="AX25" i="20"/>
  <c r="AX37" i="20" s="1"/>
  <c r="AX24" i="20"/>
  <c r="AX36" i="20" s="1"/>
  <c r="AX28" i="20"/>
  <c r="AX40" i="20" s="1"/>
  <c r="AX20" i="20"/>
  <c r="AX32" i="20" s="1"/>
  <c r="AX19" i="20"/>
  <c r="AX31" i="20" s="1"/>
  <c r="AX21" i="20"/>
  <c r="AX33" i="20" s="1"/>
  <c r="AX22" i="20"/>
  <c r="AX34" i="20" s="1"/>
  <c r="AX13" i="20"/>
  <c r="AX13" i="19"/>
  <c r="AY5" i="20"/>
  <c r="AY5" i="19"/>
  <c r="AX14" i="20"/>
  <c r="AX14" i="19"/>
  <c r="AX15" i="3"/>
  <c r="AY6" i="3"/>
  <c r="AZ4" i="3"/>
  <c r="AY11" i="3"/>
  <c r="AY10" i="3"/>
  <c r="AY7" i="3"/>
  <c r="AY75" i="20" l="1"/>
  <c r="AC58" i="20"/>
  <c r="AC78" i="20" s="1"/>
  <c r="AC79" i="20" s="1"/>
  <c r="AC80" i="20" s="1"/>
  <c r="AD77" i="20" s="1"/>
  <c r="AC59" i="20"/>
  <c r="AC61" i="20" s="1"/>
  <c r="AC62" i="20" s="1"/>
  <c r="AC69" i="20"/>
  <c r="AC70" i="20" s="1"/>
  <c r="AD68" i="20" s="1"/>
  <c r="AD72" i="20" s="1"/>
  <c r="AX41" i="20"/>
  <c r="AX46" i="20" s="1"/>
  <c r="AZ4" i="20"/>
  <c r="AZ91" i="20" s="1"/>
  <c r="AZ93" i="20" s="1"/>
  <c r="AZ4" i="19"/>
  <c r="AY7" i="20"/>
  <c r="AY7" i="19"/>
  <c r="AY6" i="20"/>
  <c r="AY85" i="20" s="1"/>
  <c r="AY86" i="20" s="1"/>
  <c r="AY6" i="19"/>
  <c r="AY10" i="20"/>
  <c r="AY95" i="20" s="1"/>
  <c r="AY10" i="19"/>
  <c r="AX15" i="20"/>
  <c r="AX15" i="19"/>
  <c r="AY11" i="20"/>
  <c r="AY11" i="19"/>
  <c r="AY13" i="3"/>
  <c r="AZ5" i="3"/>
  <c r="AY14" i="3"/>
  <c r="AC64" i="20" l="1"/>
  <c r="AD88" i="20"/>
  <c r="AD47" i="20" s="1"/>
  <c r="AD102" i="20" s="1"/>
  <c r="AD104" i="20" s="1"/>
  <c r="AD82" i="20"/>
  <c r="AD96" i="20" s="1"/>
  <c r="AD98" i="20" s="1"/>
  <c r="AD48" i="20" s="1"/>
  <c r="AY28" i="20"/>
  <c r="AY40" i="20" s="1"/>
  <c r="AY27" i="20"/>
  <c r="AY39" i="20" s="1"/>
  <c r="AY25" i="20"/>
  <c r="AY37" i="20" s="1"/>
  <c r="AY26" i="20"/>
  <c r="AY38" i="20" s="1"/>
  <c r="AY20" i="20"/>
  <c r="AY32" i="20" s="1"/>
  <c r="AY24" i="20"/>
  <c r="AY36" i="20" s="1"/>
  <c r="AY21" i="20"/>
  <c r="AY33" i="20" s="1"/>
  <c r="AY23" i="20"/>
  <c r="AY35" i="20" s="1"/>
  <c r="AY103" i="20" s="1"/>
  <c r="AY22" i="20"/>
  <c r="AY34" i="20" s="1"/>
  <c r="AY19" i="20"/>
  <c r="AY31" i="20" s="1"/>
  <c r="AY14" i="20"/>
  <c r="AY14" i="19"/>
  <c r="AZ5" i="19"/>
  <c r="AZ5" i="20"/>
  <c r="AY13" i="20"/>
  <c r="AY13" i="19"/>
  <c r="AZ6" i="3"/>
  <c r="BA4" i="3"/>
  <c r="AZ10" i="3"/>
  <c r="AZ11" i="3"/>
  <c r="AY15" i="3"/>
  <c r="AZ7" i="3"/>
  <c r="AZ75" i="20" l="1"/>
  <c r="AD49" i="20"/>
  <c r="AD53" i="20" s="1"/>
  <c r="AY41" i="20"/>
  <c r="AY46" i="20" s="1"/>
  <c r="AZ7" i="20"/>
  <c r="AZ7" i="19"/>
  <c r="AZ6" i="20"/>
  <c r="AZ85" i="20" s="1"/>
  <c r="AZ86" i="20" s="1"/>
  <c r="AZ6" i="19"/>
  <c r="BA4" i="20"/>
  <c r="BA91" i="20" s="1"/>
  <c r="BA93" i="20" s="1"/>
  <c r="BA4" i="19"/>
  <c r="AY15" i="20"/>
  <c r="AY15" i="19"/>
  <c r="AZ11" i="20"/>
  <c r="AZ11" i="19"/>
  <c r="AZ10" i="20"/>
  <c r="AZ95" i="20" s="1"/>
  <c r="AZ10" i="19"/>
  <c r="AZ13" i="3"/>
  <c r="AZ14" i="3"/>
  <c r="BA5" i="3"/>
  <c r="AD55" i="20" l="1"/>
  <c r="AD69" i="20" s="1"/>
  <c r="AD70" i="20" s="1"/>
  <c r="AE68" i="20" s="1"/>
  <c r="AE72" i="20" s="1"/>
  <c r="AD56" i="20"/>
  <c r="AZ28" i="20"/>
  <c r="AZ40" i="20" s="1"/>
  <c r="AZ26" i="20"/>
  <c r="AZ38" i="20" s="1"/>
  <c r="AZ22" i="20"/>
  <c r="AZ34" i="20" s="1"/>
  <c r="AZ27" i="20"/>
  <c r="AZ39" i="20" s="1"/>
  <c r="AZ23" i="20"/>
  <c r="AZ35" i="20" s="1"/>
  <c r="AZ103" i="20" s="1"/>
  <c r="AZ24" i="20"/>
  <c r="AZ36" i="20" s="1"/>
  <c r="AZ25" i="20"/>
  <c r="AZ37" i="20" s="1"/>
  <c r="AZ21" i="20"/>
  <c r="AZ33" i="20" s="1"/>
  <c r="AZ20" i="20"/>
  <c r="AZ32" i="20" s="1"/>
  <c r="AZ19" i="20"/>
  <c r="AZ31" i="20" s="1"/>
  <c r="AZ14" i="20"/>
  <c r="AZ14" i="19"/>
  <c r="BA5" i="20"/>
  <c r="BA5" i="19"/>
  <c r="AZ13" i="20"/>
  <c r="AZ13" i="19"/>
  <c r="BA6" i="3"/>
  <c r="BB4" i="3"/>
  <c r="BA10" i="3"/>
  <c r="BA11" i="3"/>
  <c r="BA7" i="3"/>
  <c r="AZ15" i="3"/>
  <c r="BA75" i="20" l="1"/>
  <c r="AD58" i="20"/>
  <c r="AD78" i="20" s="1"/>
  <c r="AD79" i="20" s="1"/>
  <c r="AD80" i="20" s="1"/>
  <c r="AE77" i="20" s="1"/>
  <c r="AZ41" i="20"/>
  <c r="AZ46" i="20" s="1"/>
  <c r="AZ15" i="20"/>
  <c r="AZ15" i="19"/>
  <c r="BA7" i="20"/>
  <c r="BA7" i="19"/>
  <c r="BA11" i="20"/>
  <c r="BA11" i="19"/>
  <c r="BB4" i="20"/>
  <c r="BB91" i="20" s="1"/>
  <c r="BB93" i="20" s="1"/>
  <c r="BB4" i="19"/>
  <c r="BA6" i="19"/>
  <c r="BA6" i="20"/>
  <c r="BA85" i="20" s="1"/>
  <c r="BA86" i="20" s="1"/>
  <c r="BA10" i="19"/>
  <c r="BA10" i="20"/>
  <c r="BA13" i="3"/>
  <c r="BA14" i="3"/>
  <c r="BB5" i="3"/>
  <c r="BA95" i="20" l="1"/>
  <c r="AD59" i="20"/>
  <c r="AE82" i="20"/>
  <c r="AE96" i="20" s="1"/>
  <c r="AE98" i="20" s="1"/>
  <c r="AE48" i="20" s="1"/>
  <c r="AE88" i="20"/>
  <c r="AE47" i="20" s="1"/>
  <c r="BA28" i="20"/>
  <c r="BA40" i="20" s="1"/>
  <c r="BA24" i="20"/>
  <c r="BA36" i="20" s="1"/>
  <c r="BA23" i="20"/>
  <c r="BA35" i="20" s="1"/>
  <c r="BA103" i="20" s="1"/>
  <c r="BA21" i="20"/>
  <c r="BA33" i="20" s="1"/>
  <c r="BA19" i="20"/>
  <c r="BA31" i="20" s="1"/>
  <c r="BA27" i="20"/>
  <c r="BA39" i="20" s="1"/>
  <c r="BA25" i="20"/>
  <c r="BA37" i="20" s="1"/>
  <c r="BA22" i="20"/>
  <c r="BA34" i="20" s="1"/>
  <c r="BA20" i="20"/>
  <c r="BA32" i="20" s="1"/>
  <c r="BA26" i="20"/>
  <c r="BA38" i="20" s="1"/>
  <c r="BB5" i="20"/>
  <c r="BB5" i="19"/>
  <c r="BA14" i="19"/>
  <c r="BA14" i="20"/>
  <c r="BA13" i="20"/>
  <c r="BA13" i="19"/>
  <c r="BB6" i="3"/>
  <c r="BB10" i="3"/>
  <c r="BB11" i="3"/>
  <c r="BC4" i="3"/>
  <c r="BA15" i="3"/>
  <c r="BB7" i="3"/>
  <c r="BB75" i="20" l="1"/>
  <c r="AE49" i="20"/>
  <c r="AE53" i="20" s="1"/>
  <c r="AE102" i="20"/>
  <c r="AE104" i="20" s="1"/>
  <c r="AE55" i="20"/>
  <c r="AE69" i="20" s="1"/>
  <c r="AE70" i="20" s="1"/>
  <c r="AF68" i="20" s="1"/>
  <c r="AF72" i="20" s="1"/>
  <c r="AD61" i="20"/>
  <c r="AD64" i="20" s="1"/>
  <c r="AD62" i="20"/>
  <c r="BA41" i="20"/>
  <c r="BA46" i="20" s="1"/>
  <c r="BA15" i="20"/>
  <c r="BA15" i="19"/>
  <c r="BC4" i="20"/>
  <c r="BC91" i="20" s="1"/>
  <c r="BC93" i="20" s="1"/>
  <c r="BC4" i="19"/>
  <c r="BB7" i="20"/>
  <c r="BB7" i="19"/>
  <c r="BB10" i="20"/>
  <c r="BB95" i="20" s="1"/>
  <c r="BB10" i="19"/>
  <c r="BB6" i="20"/>
  <c r="BB85" i="20" s="1"/>
  <c r="BB86" i="20" s="1"/>
  <c r="BB6" i="19"/>
  <c r="BB11" i="20"/>
  <c r="BB11" i="19"/>
  <c r="BB13" i="3"/>
  <c r="BC5" i="3"/>
  <c r="BB14" i="3"/>
  <c r="AE56" i="20" l="1"/>
  <c r="BB27" i="20"/>
  <c r="BB39" i="20" s="1"/>
  <c r="BB26" i="20"/>
  <c r="BB38" i="20" s="1"/>
  <c r="BB23" i="20"/>
  <c r="BB35" i="20" s="1"/>
  <c r="BB103" i="20" s="1"/>
  <c r="BB25" i="20"/>
  <c r="BB37" i="20" s="1"/>
  <c r="BB24" i="20"/>
  <c r="BB36" i="20" s="1"/>
  <c r="BB28" i="20"/>
  <c r="BB40" i="20" s="1"/>
  <c r="BB22" i="20"/>
  <c r="BB34" i="20" s="1"/>
  <c r="BB19" i="20"/>
  <c r="BB31" i="20" s="1"/>
  <c r="BB20" i="20"/>
  <c r="BB32" i="20" s="1"/>
  <c r="BB21" i="20"/>
  <c r="BB33" i="20" s="1"/>
  <c r="BC5" i="20"/>
  <c r="BC5" i="19"/>
  <c r="BB14" i="20"/>
  <c r="BB14" i="19"/>
  <c r="BB13" i="19"/>
  <c r="BB13" i="20"/>
  <c r="BC6" i="3"/>
  <c r="BC7" i="3"/>
  <c r="BB15" i="3"/>
  <c r="BD4" i="3"/>
  <c r="BC11" i="3"/>
  <c r="BC10" i="3"/>
  <c r="BC75" i="20" l="1"/>
  <c r="AE58" i="20"/>
  <c r="AE78" i="20" s="1"/>
  <c r="AE79" i="20" s="1"/>
  <c r="AE80" i="20" s="1"/>
  <c r="AF77" i="20" s="1"/>
  <c r="BB41" i="20"/>
  <c r="BB46" i="20" s="1"/>
  <c r="BC7" i="20"/>
  <c r="BC7" i="19"/>
  <c r="BC6" i="20"/>
  <c r="BC85" i="20" s="1"/>
  <c r="BC86" i="20" s="1"/>
  <c r="BC6" i="19"/>
  <c r="BD4" i="20"/>
  <c r="BD91" i="20" s="1"/>
  <c r="BD93" i="20" s="1"/>
  <c r="BD4" i="19"/>
  <c r="BC10" i="20"/>
  <c r="BC95" i="20" s="1"/>
  <c r="BC10" i="19"/>
  <c r="BC11" i="19"/>
  <c r="BC11" i="20"/>
  <c r="BB15" i="20"/>
  <c r="BB15" i="19"/>
  <c r="BC13" i="3"/>
  <c r="BC14" i="3"/>
  <c r="BD5" i="3"/>
  <c r="AE59" i="20" l="1"/>
  <c r="AF88" i="20"/>
  <c r="AF47" i="20" s="1"/>
  <c r="AF102" i="20" s="1"/>
  <c r="AF104" i="20" s="1"/>
  <c r="AF82" i="20"/>
  <c r="AF96" i="20" s="1"/>
  <c r="AF98" i="20" s="1"/>
  <c r="AF48" i="20" s="1"/>
  <c r="BC25" i="20"/>
  <c r="BC37" i="20" s="1"/>
  <c r="BC24" i="20"/>
  <c r="BC36" i="20" s="1"/>
  <c r="BC23" i="20"/>
  <c r="BC35" i="20" s="1"/>
  <c r="BC103" i="20" s="1"/>
  <c r="BC28" i="20"/>
  <c r="BC40" i="20" s="1"/>
  <c r="BC27" i="20"/>
  <c r="BC39" i="20" s="1"/>
  <c r="BC20" i="20"/>
  <c r="BC32" i="20" s="1"/>
  <c r="BC19" i="20"/>
  <c r="BC31" i="20" s="1"/>
  <c r="BC26" i="20"/>
  <c r="BC38" i="20" s="1"/>
  <c r="BC21" i="20"/>
  <c r="BC33" i="20" s="1"/>
  <c r="BC22" i="20"/>
  <c r="BC34" i="20" s="1"/>
  <c r="BC13" i="20"/>
  <c r="BC13" i="19"/>
  <c r="BD5" i="19"/>
  <c r="BD5" i="20"/>
  <c r="BC14" i="20"/>
  <c r="BC14" i="19"/>
  <c r="BD6" i="3"/>
  <c r="BC15" i="3"/>
  <c r="BD7" i="3"/>
  <c r="BE4" i="3"/>
  <c r="BD10" i="3"/>
  <c r="BD11" i="3"/>
  <c r="BD75" i="20" l="1"/>
  <c r="AF49" i="20"/>
  <c r="AF53" i="20" s="1"/>
  <c r="AE61" i="20"/>
  <c r="AE64" i="20" s="1"/>
  <c r="AE62" i="20"/>
  <c r="BC41" i="20"/>
  <c r="BC46" i="20" s="1"/>
  <c r="BD11" i="19"/>
  <c r="BD11" i="20"/>
  <c r="BD10" i="20"/>
  <c r="BD10" i="19"/>
  <c r="BC15" i="20"/>
  <c r="BC15" i="19"/>
  <c r="BD6" i="19"/>
  <c r="BD6" i="20"/>
  <c r="BD85" i="20" s="1"/>
  <c r="BD86" i="20" s="1"/>
  <c r="BE4" i="19"/>
  <c r="BE4" i="20"/>
  <c r="BE91" i="20" s="1"/>
  <c r="BE93" i="20" s="1"/>
  <c r="BD7" i="20"/>
  <c r="BD7" i="19"/>
  <c r="BD13" i="3"/>
  <c r="BD14" i="3"/>
  <c r="BE5" i="3"/>
  <c r="BD95" i="20" l="1"/>
  <c r="AF55" i="20"/>
  <c r="AF56" i="20" s="1"/>
  <c r="AF58" i="20" s="1"/>
  <c r="BD28" i="20"/>
  <c r="BD40" i="20" s="1"/>
  <c r="BD27" i="20"/>
  <c r="BD39" i="20" s="1"/>
  <c r="BD25" i="20"/>
  <c r="BD37" i="20" s="1"/>
  <c r="BD26" i="20"/>
  <c r="BD38" i="20" s="1"/>
  <c r="BD22" i="20"/>
  <c r="BD34" i="20" s="1"/>
  <c r="BD23" i="20"/>
  <c r="BD35" i="20" s="1"/>
  <c r="BD103" i="20" s="1"/>
  <c r="BD24" i="20"/>
  <c r="BD36" i="20" s="1"/>
  <c r="BD21" i="20"/>
  <c r="BD33" i="20" s="1"/>
  <c r="BD20" i="20"/>
  <c r="BD32" i="20" s="1"/>
  <c r="BD19" i="20"/>
  <c r="BD31" i="20" s="1"/>
  <c r="BD14" i="20"/>
  <c r="BD14" i="19"/>
  <c r="BE5" i="19"/>
  <c r="BE5" i="20"/>
  <c r="BD13" i="20"/>
  <c r="BD13" i="19"/>
  <c r="BE7" i="3"/>
  <c r="BD15" i="3"/>
  <c r="BF4" i="3"/>
  <c r="BE10" i="3"/>
  <c r="BE11" i="3"/>
  <c r="BE6" i="3"/>
  <c r="BE75" i="20" l="1"/>
  <c r="AF59" i="20"/>
  <c r="AF61" i="20" s="1"/>
  <c r="AF62" i="20" s="1"/>
  <c r="AF78" i="20"/>
  <c r="AF79" i="20" s="1"/>
  <c r="AF80" i="20" s="1"/>
  <c r="AG77" i="20" s="1"/>
  <c r="AF69" i="20"/>
  <c r="AF70" i="20" s="1"/>
  <c r="AG68" i="20" s="1"/>
  <c r="AG72" i="20" s="1"/>
  <c r="AF64" i="20"/>
  <c r="BD41" i="20"/>
  <c r="BD46" i="20" s="1"/>
  <c r="BD15" i="20"/>
  <c r="BD15" i="19"/>
  <c r="BE11" i="20"/>
  <c r="BE11" i="19"/>
  <c r="BE10" i="20"/>
  <c r="BE95" i="20" s="1"/>
  <c r="BE10" i="19"/>
  <c r="BE6" i="20"/>
  <c r="BE85" i="20" s="1"/>
  <c r="BE86" i="20" s="1"/>
  <c r="BE6" i="19"/>
  <c r="BE7" i="19"/>
  <c r="BE7" i="20"/>
  <c r="BF4" i="20"/>
  <c r="BF91" i="20" s="1"/>
  <c r="BF93" i="20" s="1"/>
  <c r="BF4" i="19"/>
  <c r="BE14" i="3"/>
  <c r="BE13" i="3"/>
  <c r="BF5" i="3"/>
  <c r="AG88" i="20" l="1"/>
  <c r="AG47" i="20" s="1"/>
  <c r="AG82" i="20"/>
  <c r="AG96" i="20" s="1"/>
  <c r="AG98" i="20" s="1"/>
  <c r="AG48" i="20" s="1"/>
  <c r="BE28" i="20"/>
  <c r="BE40" i="20" s="1"/>
  <c r="BE24" i="20"/>
  <c r="BE36" i="20" s="1"/>
  <c r="BE27" i="20"/>
  <c r="BE39" i="20" s="1"/>
  <c r="BE26" i="20"/>
  <c r="BE38" i="20" s="1"/>
  <c r="BE21" i="20"/>
  <c r="BE33" i="20" s="1"/>
  <c r="BE19" i="20"/>
  <c r="BE31" i="20" s="1"/>
  <c r="BE25" i="20"/>
  <c r="BE37" i="20" s="1"/>
  <c r="BE22" i="20"/>
  <c r="BE34" i="20" s="1"/>
  <c r="BE20" i="20"/>
  <c r="BE32" i="20" s="1"/>
  <c r="BE23" i="20"/>
  <c r="BE35" i="20" s="1"/>
  <c r="BE103" i="20" s="1"/>
  <c r="BE13" i="20"/>
  <c r="BE13" i="19"/>
  <c r="BF5" i="20"/>
  <c r="BF5" i="19"/>
  <c r="BE15" i="3"/>
  <c r="BE14" i="20"/>
  <c r="BE14" i="19"/>
  <c r="BG4" i="3"/>
  <c r="BF10" i="3"/>
  <c r="BF11" i="3"/>
  <c r="BF6" i="3"/>
  <c r="BF7" i="3"/>
  <c r="BF75" i="20" l="1"/>
  <c r="AG49" i="20"/>
  <c r="AG53" i="20" s="1"/>
  <c r="AG102" i="20"/>
  <c r="AG104" i="20" s="1"/>
  <c r="AG55" i="20"/>
  <c r="BE41" i="20"/>
  <c r="BE46" i="20" s="1"/>
  <c r="BG4" i="20"/>
  <c r="BG91" i="20" s="1"/>
  <c r="BG93" i="20" s="1"/>
  <c r="BG4" i="19"/>
  <c r="BF6" i="20"/>
  <c r="BF85" i="20" s="1"/>
  <c r="BF86" i="20" s="1"/>
  <c r="BF6" i="19"/>
  <c r="BF11" i="20"/>
  <c r="BF11" i="19"/>
  <c r="BF7" i="20"/>
  <c r="BF7" i="19"/>
  <c r="BF10" i="20"/>
  <c r="BF95" i="20" s="1"/>
  <c r="BF10" i="19"/>
  <c r="BE15" i="20"/>
  <c r="BE15" i="19"/>
  <c r="BG5" i="3"/>
  <c r="BF13" i="3"/>
  <c r="BF14" i="3"/>
  <c r="AG69" i="20" l="1"/>
  <c r="AG70" i="20" s="1"/>
  <c r="AH68" i="20" s="1"/>
  <c r="AH72" i="20" s="1"/>
  <c r="AG56" i="20"/>
  <c r="BF27" i="20"/>
  <c r="BF39" i="20" s="1"/>
  <c r="BF28" i="20"/>
  <c r="BF40" i="20" s="1"/>
  <c r="BF26" i="20"/>
  <c r="BF38" i="20" s="1"/>
  <c r="BF23" i="20"/>
  <c r="BF35" i="20" s="1"/>
  <c r="BF103" i="20" s="1"/>
  <c r="BF25" i="20"/>
  <c r="BF37" i="20" s="1"/>
  <c r="BF21" i="20"/>
  <c r="BF33" i="20" s="1"/>
  <c r="BF24" i="20"/>
  <c r="BF36" i="20" s="1"/>
  <c r="BF22" i="20"/>
  <c r="BF34" i="20" s="1"/>
  <c r="BF20" i="20"/>
  <c r="BF32" i="20" s="1"/>
  <c r="BF19" i="20"/>
  <c r="BF31" i="20" s="1"/>
  <c r="BF14" i="20"/>
  <c r="BF14" i="19"/>
  <c r="BF13" i="20"/>
  <c r="BF13" i="19"/>
  <c r="BG5" i="20"/>
  <c r="BG5" i="19"/>
  <c r="BG6" i="3"/>
  <c r="BF15" i="3"/>
  <c r="BH4" i="3"/>
  <c r="BG11" i="3"/>
  <c r="BG10" i="3"/>
  <c r="BG7" i="3"/>
  <c r="BG75" i="20" l="1"/>
  <c r="AG58" i="20"/>
  <c r="AG59" i="20" s="1"/>
  <c r="AG61" i="20" s="1"/>
  <c r="AG62" i="20" s="1"/>
  <c r="BF41" i="20"/>
  <c r="BF46" i="20" s="1"/>
  <c r="BG7" i="20"/>
  <c r="BG7" i="19"/>
  <c r="BG10" i="20"/>
  <c r="BG10" i="19"/>
  <c r="BF15" i="20"/>
  <c r="BF15" i="19"/>
  <c r="BG6" i="20"/>
  <c r="BG85" i="20" s="1"/>
  <c r="BG86" i="20" s="1"/>
  <c r="BG6" i="19"/>
  <c r="BG11" i="20"/>
  <c r="BG11" i="19"/>
  <c r="BH4" i="20"/>
  <c r="BH91" i="20" s="1"/>
  <c r="BH93" i="20" s="1"/>
  <c r="BH4" i="19"/>
  <c r="BG13" i="3"/>
  <c r="BG14" i="3"/>
  <c r="BH5" i="3"/>
  <c r="BG95" i="20" l="1"/>
  <c r="AG78" i="20"/>
  <c r="AG79" i="20" s="1"/>
  <c r="AG80" i="20" s="1"/>
  <c r="AH77" i="20" s="1"/>
  <c r="AG64" i="20"/>
  <c r="BG25" i="20"/>
  <c r="BG37" i="20" s="1"/>
  <c r="BG28" i="20"/>
  <c r="BG40" i="20" s="1"/>
  <c r="BG24" i="20"/>
  <c r="BG36" i="20" s="1"/>
  <c r="BG23" i="20"/>
  <c r="BG35" i="20" s="1"/>
  <c r="BG103" i="20" s="1"/>
  <c r="BG20" i="20"/>
  <c r="BG32" i="20" s="1"/>
  <c r="BG26" i="20"/>
  <c r="BG38" i="20" s="1"/>
  <c r="BG22" i="20"/>
  <c r="BG34" i="20" s="1"/>
  <c r="BG19" i="20"/>
  <c r="BG31" i="20" s="1"/>
  <c r="BG27" i="20"/>
  <c r="BG39" i="20" s="1"/>
  <c r="BG21" i="20"/>
  <c r="BG33" i="20" s="1"/>
  <c r="BG14" i="20"/>
  <c r="BG14" i="19"/>
  <c r="BH5" i="19"/>
  <c r="BH5" i="20"/>
  <c r="BG13" i="20"/>
  <c r="BG13" i="19"/>
  <c r="BH6" i="3"/>
  <c r="BG15" i="3"/>
  <c r="BI4" i="3"/>
  <c r="BH10" i="3"/>
  <c r="BH11" i="3"/>
  <c r="BH7" i="3"/>
  <c r="BH75" i="20" l="1"/>
  <c r="AH88" i="20"/>
  <c r="AH47" i="20" s="1"/>
  <c r="AH82" i="20"/>
  <c r="AH96" i="20" s="1"/>
  <c r="AH98" i="20" s="1"/>
  <c r="AH48" i="20" s="1"/>
  <c r="BG41" i="20"/>
  <c r="BG46" i="20" s="1"/>
  <c r="BI4" i="20"/>
  <c r="BI91" i="20" s="1"/>
  <c r="BI93" i="20" s="1"/>
  <c r="BI4" i="19"/>
  <c r="BH7" i="20"/>
  <c r="BH7" i="19"/>
  <c r="BG15" i="20"/>
  <c r="BG15" i="19"/>
  <c r="BH11" i="20"/>
  <c r="BH11" i="19"/>
  <c r="BH6" i="20"/>
  <c r="BH85" i="20" s="1"/>
  <c r="BH86" i="20" s="1"/>
  <c r="BH6" i="19"/>
  <c r="BH10" i="20"/>
  <c r="BH10" i="19"/>
  <c r="BH13" i="3"/>
  <c r="BH14" i="3"/>
  <c r="BI5" i="3"/>
  <c r="AH49" i="20" l="1"/>
  <c r="AH53" i="20" s="1"/>
  <c r="AH102" i="20"/>
  <c r="AH104" i="20" s="1"/>
  <c r="BH95" i="20"/>
  <c r="AH55" i="20"/>
  <c r="AH69" i="20" s="1"/>
  <c r="AH70" i="20" s="1"/>
  <c r="AI68" i="20" s="1"/>
  <c r="AI72" i="20" s="1"/>
  <c r="BH24" i="20"/>
  <c r="BH36" i="20" s="1"/>
  <c r="BH23" i="20"/>
  <c r="BH35" i="20" s="1"/>
  <c r="BH103" i="20" s="1"/>
  <c r="BH25" i="20"/>
  <c r="BH37" i="20" s="1"/>
  <c r="BH22" i="20"/>
  <c r="BH34" i="20" s="1"/>
  <c r="BH27" i="20"/>
  <c r="BH39" i="20" s="1"/>
  <c r="BH19" i="20"/>
  <c r="BH31" i="20" s="1"/>
  <c r="BH26" i="20"/>
  <c r="BH38" i="20" s="1"/>
  <c r="BH20" i="20"/>
  <c r="BH32" i="20" s="1"/>
  <c r="BH21" i="20"/>
  <c r="BH33" i="20" s="1"/>
  <c r="BH28" i="20"/>
  <c r="BH40" i="20" s="1"/>
  <c r="BI5" i="20"/>
  <c r="BI5" i="19"/>
  <c r="BH14" i="20"/>
  <c r="BH14" i="19"/>
  <c r="BH13" i="20"/>
  <c r="BH13" i="19"/>
  <c r="BI6" i="3"/>
  <c r="BI7" i="3"/>
  <c r="BH15" i="3"/>
  <c r="BJ4" i="3"/>
  <c r="BI10" i="3"/>
  <c r="BI11" i="3"/>
  <c r="AH56" i="20" l="1"/>
  <c r="BI75" i="20"/>
  <c r="AH58" i="20"/>
  <c r="AH78" i="20" s="1"/>
  <c r="AH79" i="20" s="1"/>
  <c r="AH80" i="20" s="1"/>
  <c r="AI77" i="20" s="1"/>
  <c r="BH41" i="20"/>
  <c r="BH46" i="20" s="1"/>
  <c r="BI11" i="20"/>
  <c r="BI11" i="19"/>
  <c r="BI10" i="20"/>
  <c r="BI10" i="19"/>
  <c r="BI6" i="19"/>
  <c r="BI6" i="20"/>
  <c r="BI85" i="20" s="1"/>
  <c r="BI86" i="20" s="1"/>
  <c r="BJ4" i="20"/>
  <c r="BJ91" i="20" s="1"/>
  <c r="BJ93" i="20" s="1"/>
  <c r="BJ4" i="19"/>
  <c r="BI7" i="20"/>
  <c r="BI7" i="19"/>
  <c r="BH15" i="20"/>
  <c r="BH15" i="19"/>
  <c r="BI13" i="3"/>
  <c r="BI14" i="3"/>
  <c r="BJ5" i="3"/>
  <c r="BI95" i="20" l="1"/>
  <c r="AH59" i="20"/>
  <c r="AI82" i="20"/>
  <c r="AI96" i="20" s="1"/>
  <c r="AI98" i="20" s="1"/>
  <c r="AI48" i="20" s="1"/>
  <c r="AI88" i="20"/>
  <c r="AI47" i="20" s="1"/>
  <c r="BI28" i="20"/>
  <c r="BI40" i="20" s="1"/>
  <c r="BI27" i="20"/>
  <c r="BI39" i="20" s="1"/>
  <c r="BI24" i="20"/>
  <c r="BI36" i="20" s="1"/>
  <c r="BI25" i="20"/>
  <c r="BI37" i="20" s="1"/>
  <c r="BI26" i="20"/>
  <c r="BI38" i="20" s="1"/>
  <c r="BI21" i="20"/>
  <c r="BI33" i="20" s="1"/>
  <c r="BI19" i="20"/>
  <c r="BI31" i="20" s="1"/>
  <c r="BI22" i="20"/>
  <c r="BI34" i="20" s="1"/>
  <c r="BI20" i="20"/>
  <c r="BI32" i="20" s="1"/>
  <c r="BI23" i="20"/>
  <c r="BJ5" i="20"/>
  <c r="BJ5" i="19"/>
  <c r="BI14" i="20"/>
  <c r="BI14" i="19"/>
  <c r="BI13" i="20"/>
  <c r="BI13" i="19"/>
  <c r="BJ7" i="3"/>
  <c r="BI15" i="3"/>
  <c r="BJ6" i="3"/>
  <c r="BJ10" i="3"/>
  <c r="BJ11" i="3"/>
  <c r="BK4" i="3"/>
  <c r="BJ75" i="20" l="1"/>
  <c r="AI49" i="20"/>
  <c r="AI53" i="20" s="1"/>
  <c r="AI102" i="20"/>
  <c r="AI104" i="20" s="1"/>
  <c r="AI55" i="20"/>
  <c r="AI69" i="20" s="1"/>
  <c r="AI70" i="20" s="1"/>
  <c r="AJ68" i="20" s="1"/>
  <c r="AJ72" i="20" s="1"/>
  <c r="AH61" i="20"/>
  <c r="AH64" i="20" s="1"/>
  <c r="AH62" i="20"/>
  <c r="BI35" i="20"/>
  <c r="BK4" i="20"/>
  <c r="BK91" i="20" s="1"/>
  <c r="BK93" i="20" s="1"/>
  <c r="BK4" i="19"/>
  <c r="BJ11" i="20"/>
  <c r="BJ11" i="19"/>
  <c r="BJ10" i="20"/>
  <c r="BJ95" i="20" s="1"/>
  <c r="BJ10" i="19"/>
  <c r="BI15" i="20"/>
  <c r="BI15" i="19"/>
  <c r="BJ7" i="20"/>
  <c r="BJ7" i="19"/>
  <c r="BJ6" i="20"/>
  <c r="BJ85" i="20" s="1"/>
  <c r="BJ6" i="19"/>
  <c r="BJ14" i="3"/>
  <c r="BJ13" i="3"/>
  <c r="BK5" i="3"/>
  <c r="BJ86" i="20" l="1"/>
  <c r="BI41" i="20"/>
  <c r="BI46" i="20" s="1"/>
  <c r="BI103" i="20"/>
  <c r="AI56" i="20"/>
  <c r="BJ27" i="20"/>
  <c r="BJ39" i="20" s="1"/>
  <c r="BJ28" i="20"/>
  <c r="BJ40" i="20" s="1"/>
  <c r="BJ26" i="20"/>
  <c r="BJ38" i="20" s="1"/>
  <c r="BJ23" i="20"/>
  <c r="BJ24" i="20"/>
  <c r="BJ36" i="20" s="1"/>
  <c r="BJ21" i="20"/>
  <c r="BJ33" i="20" s="1"/>
  <c r="BJ22" i="20"/>
  <c r="BJ34" i="20" s="1"/>
  <c r="BJ19" i="20"/>
  <c r="BJ31" i="20" s="1"/>
  <c r="BJ20" i="20"/>
  <c r="BJ32" i="20" s="1"/>
  <c r="BJ25" i="20"/>
  <c r="BJ37" i="20" s="1"/>
  <c r="BJ13" i="20"/>
  <c r="BJ13" i="19"/>
  <c r="BK5" i="20"/>
  <c r="BK5" i="19"/>
  <c r="BJ14" i="20"/>
  <c r="BJ14" i="19"/>
  <c r="BJ15" i="3"/>
  <c r="BL4" i="3"/>
  <c r="BK11" i="3"/>
  <c r="BK10" i="3"/>
  <c r="BK7" i="3"/>
  <c r="BK6" i="3"/>
  <c r="BK75" i="20" l="1"/>
  <c r="AI58" i="20"/>
  <c r="AI78" i="20" s="1"/>
  <c r="AI79" i="20" s="1"/>
  <c r="AI80" i="20" s="1"/>
  <c r="AJ77" i="20" s="1"/>
  <c r="BJ35" i="20"/>
  <c r="BK6" i="20"/>
  <c r="BK85" i="20" s="1"/>
  <c r="BK86" i="20" s="1"/>
  <c r="BK6" i="19"/>
  <c r="BJ15" i="20"/>
  <c r="BJ15" i="19"/>
  <c r="BK10" i="20"/>
  <c r="BK95" i="20" s="1"/>
  <c r="BK10" i="19"/>
  <c r="BL4" i="19"/>
  <c r="BL4" i="20"/>
  <c r="BL91" i="20" s="1"/>
  <c r="BL93" i="20" s="1"/>
  <c r="BK7" i="20"/>
  <c r="BK7" i="19"/>
  <c r="BK11" i="20"/>
  <c r="BK11" i="19"/>
  <c r="BL5" i="3"/>
  <c r="BK13" i="3"/>
  <c r="BK14" i="3"/>
  <c r="BJ41" i="20" l="1"/>
  <c r="BJ46" i="20" s="1"/>
  <c r="BJ103" i="20"/>
  <c r="AI59" i="20"/>
  <c r="AJ82" i="20"/>
  <c r="AJ96" i="20" s="1"/>
  <c r="AJ98" i="20" s="1"/>
  <c r="AJ48" i="20" s="1"/>
  <c r="AJ88" i="20"/>
  <c r="AJ47" i="20" s="1"/>
  <c r="BK28" i="20"/>
  <c r="BK40" i="20" s="1"/>
  <c r="BK25" i="20"/>
  <c r="BK37" i="20" s="1"/>
  <c r="BK26" i="20"/>
  <c r="BK38" i="20" s="1"/>
  <c r="BK27" i="20"/>
  <c r="BK39" i="20" s="1"/>
  <c r="BK20" i="20"/>
  <c r="BK32" i="20" s="1"/>
  <c r="BK23" i="20"/>
  <c r="BK24" i="20"/>
  <c r="BK36" i="20" s="1"/>
  <c r="BK19" i="20"/>
  <c r="BK31" i="20" s="1"/>
  <c r="BK21" i="20"/>
  <c r="BK33" i="20" s="1"/>
  <c r="BK22" i="20"/>
  <c r="BK34" i="20" s="1"/>
  <c r="BK14" i="20"/>
  <c r="BK14" i="19"/>
  <c r="BK13" i="20"/>
  <c r="BK13" i="19"/>
  <c r="BL5" i="19"/>
  <c r="BL5" i="20"/>
  <c r="BL6" i="3"/>
  <c r="BL7" i="3"/>
  <c r="BK15" i="3"/>
  <c r="BM4" i="3"/>
  <c r="BL10" i="3"/>
  <c r="BL11" i="3"/>
  <c r="BL75" i="20" l="1"/>
  <c r="AJ49" i="20"/>
  <c r="AJ53" i="20" s="1"/>
  <c r="AJ102" i="20"/>
  <c r="AJ104" i="20" s="1"/>
  <c r="AJ55" i="20"/>
  <c r="AJ56" i="20" s="1"/>
  <c r="AI61" i="20"/>
  <c r="AI64" i="20" s="1"/>
  <c r="BK35" i="20"/>
  <c r="BL11" i="20"/>
  <c r="BL11" i="19"/>
  <c r="BL6" i="20"/>
  <c r="BL85" i="20" s="1"/>
  <c r="BL86" i="20" s="1"/>
  <c r="BL6" i="19"/>
  <c r="BM4" i="20"/>
  <c r="BM91" i="20" s="1"/>
  <c r="BM93" i="20" s="1"/>
  <c r="BM4" i="19"/>
  <c r="BL7" i="20"/>
  <c r="BL7" i="19"/>
  <c r="BL10" i="20"/>
  <c r="BL10" i="19"/>
  <c r="BK15" i="20"/>
  <c r="BK15" i="19"/>
  <c r="BL13" i="3"/>
  <c r="BL14" i="3"/>
  <c r="BM5" i="3"/>
  <c r="BK41" i="20" l="1"/>
  <c r="BK46" i="20" s="1"/>
  <c r="BK103" i="20"/>
  <c r="AI62" i="20"/>
  <c r="BL95" i="20"/>
  <c r="AJ58" i="20"/>
  <c r="AJ78" i="20" s="1"/>
  <c r="AJ79" i="20" s="1"/>
  <c r="AJ80" i="20" s="1"/>
  <c r="AK77" i="20" s="1"/>
  <c r="AJ69" i="20"/>
  <c r="AJ70" i="20" s="1"/>
  <c r="AK68" i="20" s="1"/>
  <c r="AK72" i="20" s="1"/>
  <c r="BL27" i="20"/>
  <c r="BL39" i="20" s="1"/>
  <c r="BL24" i="20"/>
  <c r="BL36" i="20" s="1"/>
  <c r="BL23" i="20"/>
  <c r="BL22" i="20"/>
  <c r="BL34" i="20" s="1"/>
  <c r="BL28" i="20"/>
  <c r="BL40" i="20" s="1"/>
  <c r="BL25" i="20"/>
  <c r="BL37" i="20" s="1"/>
  <c r="BL26" i="20"/>
  <c r="BL38" i="20" s="1"/>
  <c r="BL21" i="20"/>
  <c r="BL33" i="20" s="1"/>
  <c r="BL20" i="20"/>
  <c r="BL32" i="20" s="1"/>
  <c r="BL19" i="20"/>
  <c r="BL31" i="20" s="1"/>
  <c r="BM5" i="19"/>
  <c r="BM5" i="20"/>
  <c r="BL14" i="20"/>
  <c r="BL14" i="19"/>
  <c r="BL13" i="20"/>
  <c r="BL13" i="19"/>
  <c r="BM7" i="3"/>
  <c r="BL15" i="3"/>
  <c r="BN4" i="3"/>
  <c r="BM10" i="3"/>
  <c r="BM11" i="3"/>
  <c r="BM6" i="3"/>
  <c r="BM75" i="20" l="1"/>
  <c r="AK88" i="20"/>
  <c r="AK47" i="20" s="1"/>
  <c r="AK82" i="20"/>
  <c r="AK96" i="20" s="1"/>
  <c r="AK98" i="20" s="1"/>
  <c r="AK48" i="20" s="1"/>
  <c r="AJ59" i="20"/>
  <c r="AJ61" i="20" s="1"/>
  <c r="AJ62" i="20" s="1"/>
  <c r="BL35" i="20"/>
  <c r="BL15" i="20"/>
  <c r="BL15" i="19"/>
  <c r="BM11" i="20"/>
  <c r="BM11" i="19"/>
  <c r="BM6" i="20"/>
  <c r="BM85" i="20" s="1"/>
  <c r="BM86" i="20" s="1"/>
  <c r="BM6" i="19"/>
  <c r="BM7" i="20"/>
  <c r="BM7" i="19"/>
  <c r="BM10" i="20"/>
  <c r="BM95" i="20" s="1"/>
  <c r="BM10" i="19"/>
  <c r="BN4" i="20"/>
  <c r="BN91" i="20" s="1"/>
  <c r="BN93" i="20" s="1"/>
  <c r="BN4" i="19"/>
  <c r="BM14" i="3"/>
  <c r="BM13" i="3"/>
  <c r="BN5" i="3"/>
  <c r="BL41" i="20" l="1"/>
  <c r="BL46" i="20" s="1"/>
  <c r="BL103" i="20"/>
  <c r="AK49" i="20"/>
  <c r="AK53" i="20" s="1"/>
  <c r="AK102" i="20"/>
  <c r="AK104" i="20" s="1"/>
  <c r="AJ64" i="20"/>
  <c r="AK55" i="20"/>
  <c r="BM28" i="20"/>
  <c r="BM40" i="20" s="1"/>
  <c r="BM24" i="20"/>
  <c r="BM36" i="20" s="1"/>
  <c r="BM23" i="20"/>
  <c r="BM25" i="20"/>
  <c r="BM37" i="20" s="1"/>
  <c r="BM21" i="20"/>
  <c r="BM33" i="20" s="1"/>
  <c r="BM19" i="20"/>
  <c r="BM31" i="20" s="1"/>
  <c r="BM22" i="20"/>
  <c r="BM34" i="20" s="1"/>
  <c r="BM27" i="20"/>
  <c r="BM39" i="20" s="1"/>
  <c r="BM26" i="20"/>
  <c r="BM38" i="20" s="1"/>
  <c r="BM20" i="20"/>
  <c r="BM32" i="20" s="1"/>
  <c r="BM14" i="20"/>
  <c r="BM14" i="19"/>
  <c r="BN5" i="20"/>
  <c r="BN5" i="19"/>
  <c r="BM13" i="20"/>
  <c r="BM13" i="19"/>
  <c r="BM15" i="3"/>
  <c r="BN7" i="3"/>
  <c r="BN6" i="3"/>
  <c r="BO4" i="3"/>
  <c r="BN10" i="3"/>
  <c r="BN11" i="3"/>
  <c r="BN75" i="20" l="1"/>
  <c r="AK69" i="20"/>
  <c r="AK70" i="20" s="1"/>
  <c r="AL68" i="20" s="1"/>
  <c r="AL72" i="20" s="1"/>
  <c r="AK56" i="20"/>
  <c r="BM35" i="20"/>
  <c r="BN7" i="20"/>
  <c r="BN7" i="19"/>
  <c r="BM15" i="20"/>
  <c r="BM15" i="19"/>
  <c r="BO4" i="20"/>
  <c r="BO91" i="20" s="1"/>
  <c r="BO93" i="20" s="1"/>
  <c r="BO4" i="19"/>
  <c r="BN11" i="20"/>
  <c r="BN11" i="19"/>
  <c r="BN10" i="19"/>
  <c r="BN10" i="20"/>
  <c r="BN95" i="20" s="1"/>
  <c r="BN6" i="20"/>
  <c r="BN85" i="20" s="1"/>
  <c r="BN86" i="20" s="1"/>
  <c r="BN6" i="19"/>
  <c r="BN14" i="3"/>
  <c r="BN13" i="3"/>
  <c r="BO5" i="3"/>
  <c r="BM41" i="20" l="1"/>
  <c r="BM46" i="20" s="1"/>
  <c r="BM103" i="20"/>
  <c r="AK58" i="20"/>
  <c r="AK59" i="20" s="1"/>
  <c r="AK61" i="20" s="1"/>
  <c r="AK62" i="20" s="1"/>
  <c r="BN27" i="20"/>
  <c r="BN39" i="20" s="1"/>
  <c r="BN26" i="20"/>
  <c r="BN38" i="20" s="1"/>
  <c r="BN23" i="20"/>
  <c r="BN25" i="20"/>
  <c r="BN37" i="20" s="1"/>
  <c r="BN24" i="20"/>
  <c r="BN36" i="20" s="1"/>
  <c r="BN28" i="20"/>
  <c r="BN40" i="20" s="1"/>
  <c r="BN20" i="20"/>
  <c r="BN32" i="20" s="1"/>
  <c r="BN19" i="20"/>
  <c r="BN31" i="20" s="1"/>
  <c r="BN21" i="20"/>
  <c r="BN33" i="20" s="1"/>
  <c r="BN22" i="20"/>
  <c r="BN34" i="20" s="1"/>
  <c r="BO5" i="20"/>
  <c r="BO5" i="19"/>
  <c r="BN13" i="20"/>
  <c r="BN13" i="19"/>
  <c r="BN14" i="20"/>
  <c r="BN14" i="19"/>
  <c r="BN15" i="3"/>
  <c r="BO7" i="3"/>
  <c r="BP4" i="3"/>
  <c r="BO11" i="3"/>
  <c r="BO10" i="3"/>
  <c r="BO6" i="3"/>
  <c r="BO75" i="20" l="1"/>
  <c r="AK78" i="20"/>
  <c r="AK79" i="20" s="1"/>
  <c r="AK80" i="20" s="1"/>
  <c r="AL77" i="20" s="1"/>
  <c r="AK64" i="20"/>
  <c r="BN35" i="20"/>
  <c r="BO6" i="20"/>
  <c r="BO85" i="20" s="1"/>
  <c r="BO86" i="20" s="1"/>
  <c r="BO6" i="19"/>
  <c r="BO7" i="20"/>
  <c r="BO7" i="19"/>
  <c r="BO10" i="20"/>
  <c r="BO95" i="20" s="1"/>
  <c r="BO10" i="19"/>
  <c r="BO11" i="20"/>
  <c r="BO11" i="19"/>
  <c r="BN15" i="20"/>
  <c r="BN15" i="19"/>
  <c r="BP4" i="20"/>
  <c r="BP91" i="20" s="1"/>
  <c r="BP93" i="20" s="1"/>
  <c r="BP4" i="19"/>
  <c r="BO14" i="3"/>
  <c r="BO13" i="3"/>
  <c r="BP5" i="3"/>
  <c r="BN41" i="20" l="1"/>
  <c r="BN46" i="20" s="1"/>
  <c r="BN103" i="20"/>
  <c r="AL88" i="20"/>
  <c r="AL47" i="20" s="1"/>
  <c r="AL82" i="20"/>
  <c r="AL96" i="20" s="1"/>
  <c r="AL98" i="20" s="1"/>
  <c r="AL48" i="20" s="1"/>
  <c r="BO28" i="20"/>
  <c r="BO40" i="20" s="1"/>
  <c r="BO27" i="20"/>
  <c r="BO39" i="20" s="1"/>
  <c r="BO25" i="20"/>
  <c r="BO37" i="20" s="1"/>
  <c r="BO26" i="20"/>
  <c r="BO38" i="20" s="1"/>
  <c r="BO20" i="20"/>
  <c r="BO32" i="20" s="1"/>
  <c r="BO23" i="20"/>
  <c r="BO35" i="20" s="1"/>
  <c r="BO103" i="20" s="1"/>
  <c r="BO22" i="20"/>
  <c r="BO34" i="20" s="1"/>
  <c r="BO21" i="20"/>
  <c r="BO33" i="20" s="1"/>
  <c r="BO24" i="20"/>
  <c r="BO36" i="20" s="1"/>
  <c r="BO19" i="20"/>
  <c r="BO31" i="20" s="1"/>
  <c r="BO13" i="20"/>
  <c r="BO13" i="19"/>
  <c r="BP5" i="19"/>
  <c r="BP5" i="20"/>
  <c r="BO14" i="20"/>
  <c r="BO14" i="19"/>
  <c r="BO15" i="3"/>
  <c r="BQ4" i="3"/>
  <c r="BP10" i="3"/>
  <c r="BP11" i="3"/>
  <c r="BP7" i="3"/>
  <c r="BP6" i="3"/>
  <c r="AL102" i="20" l="1"/>
  <c r="AL104" i="20" s="1"/>
  <c r="BP75" i="20"/>
  <c r="AL49" i="20"/>
  <c r="AL53" i="20" s="1"/>
  <c r="BO41" i="20"/>
  <c r="BO46" i="20" s="1"/>
  <c r="BP6" i="20"/>
  <c r="BP85" i="20" s="1"/>
  <c r="BP6" i="19"/>
  <c r="BO15" i="20"/>
  <c r="BO15" i="19"/>
  <c r="BP11" i="20"/>
  <c r="BP11" i="19"/>
  <c r="BQ4" i="20"/>
  <c r="BQ91" i="20" s="1"/>
  <c r="BQ93" i="20" s="1"/>
  <c r="BQ4" i="19"/>
  <c r="BP7" i="20"/>
  <c r="BP7" i="19"/>
  <c r="BP10" i="20"/>
  <c r="BP10" i="19"/>
  <c r="BQ5" i="3"/>
  <c r="BP13" i="3"/>
  <c r="BP14" i="3"/>
  <c r="BP86" i="20" l="1"/>
  <c r="BP95" i="20"/>
  <c r="AL55" i="20"/>
  <c r="AL69" i="20" s="1"/>
  <c r="AL70" i="20" s="1"/>
  <c r="AM68" i="20" s="1"/>
  <c r="AM72" i="20" s="1"/>
  <c r="BP28" i="20"/>
  <c r="BP40" i="20" s="1"/>
  <c r="BP26" i="20"/>
  <c r="BP38" i="20" s="1"/>
  <c r="BP22" i="20"/>
  <c r="BP34" i="20" s="1"/>
  <c r="BP27" i="20"/>
  <c r="BP39" i="20" s="1"/>
  <c r="BP24" i="20"/>
  <c r="BP36" i="20" s="1"/>
  <c r="BP23" i="20"/>
  <c r="BP35" i="20" s="1"/>
  <c r="BP103" i="20" s="1"/>
  <c r="BP20" i="20"/>
  <c r="BP32" i="20" s="1"/>
  <c r="BP19" i="20"/>
  <c r="BP31" i="20" s="1"/>
  <c r="BP25" i="20"/>
  <c r="BP37" i="20" s="1"/>
  <c r="BP21" i="20"/>
  <c r="BP33" i="20" s="1"/>
  <c r="BP14" i="20"/>
  <c r="BP14" i="19"/>
  <c r="BP13" i="20"/>
  <c r="BP13" i="19"/>
  <c r="BQ5" i="20"/>
  <c r="BQ5" i="19"/>
  <c r="BQ7" i="3"/>
  <c r="BQ6" i="3"/>
  <c r="BP15" i="3"/>
  <c r="BR4" i="3"/>
  <c r="BQ10" i="3"/>
  <c r="BQ11" i="3"/>
  <c r="AL56" i="20" l="1"/>
  <c r="BQ75" i="20"/>
  <c r="AL58" i="20"/>
  <c r="AL78" i="20" s="1"/>
  <c r="AL79" i="20" s="1"/>
  <c r="AL80" i="20" s="1"/>
  <c r="AM77" i="20" s="1"/>
  <c r="BP41" i="20"/>
  <c r="BP46" i="20" s="1"/>
  <c r="BQ6" i="19"/>
  <c r="BQ6" i="20"/>
  <c r="BQ85" i="20" s="1"/>
  <c r="BQ86" i="20" s="1"/>
  <c r="BQ10" i="20"/>
  <c r="BQ95" i="20" s="1"/>
  <c r="BQ10" i="19"/>
  <c r="BR4" i="20"/>
  <c r="BR91" i="20" s="1"/>
  <c r="BR93" i="20" s="1"/>
  <c r="BR4" i="19"/>
  <c r="BQ11" i="20"/>
  <c r="BQ11" i="19"/>
  <c r="BQ7" i="20"/>
  <c r="BQ7" i="19"/>
  <c r="BP15" i="20"/>
  <c r="BP15" i="19"/>
  <c r="BQ14" i="3"/>
  <c r="BQ13" i="3"/>
  <c r="BR5" i="3"/>
  <c r="AL59" i="20" l="1"/>
  <c r="AM88" i="20"/>
  <c r="AM47" i="20" s="1"/>
  <c r="AM102" i="20" s="1"/>
  <c r="AM104" i="20" s="1"/>
  <c r="AM82" i="20"/>
  <c r="AM96" i="20" s="1"/>
  <c r="AM98" i="20" s="1"/>
  <c r="AM48" i="20" s="1"/>
  <c r="BQ28" i="20"/>
  <c r="BQ40" i="20" s="1"/>
  <c r="BQ24" i="20"/>
  <c r="BQ36" i="20" s="1"/>
  <c r="BQ27" i="20"/>
  <c r="BQ39" i="20" s="1"/>
  <c r="BQ23" i="20"/>
  <c r="BQ35" i="20" s="1"/>
  <c r="BQ103" i="20" s="1"/>
  <c r="BQ21" i="20"/>
  <c r="BQ33" i="20" s="1"/>
  <c r="BQ19" i="20"/>
  <c r="BQ31" i="20" s="1"/>
  <c r="BQ26" i="20"/>
  <c r="BQ38" i="20" s="1"/>
  <c r="BQ25" i="20"/>
  <c r="BQ37" i="20" s="1"/>
  <c r="BQ22" i="20"/>
  <c r="BQ34" i="20" s="1"/>
  <c r="BQ20" i="20"/>
  <c r="BQ32" i="20" s="1"/>
  <c r="BQ13" i="20"/>
  <c r="BQ13" i="19"/>
  <c r="BR5" i="20"/>
  <c r="BR5" i="19"/>
  <c r="BQ14" i="20"/>
  <c r="BQ14" i="19"/>
  <c r="BQ15" i="3"/>
  <c r="BR6" i="3"/>
  <c r="BR7" i="3"/>
  <c r="BR10" i="3"/>
  <c r="BR11" i="3"/>
  <c r="BS4" i="3"/>
  <c r="BR75" i="20" l="1"/>
  <c r="AM49" i="20"/>
  <c r="AM53" i="20" s="1"/>
  <c r="AL61" i="20"/>
  <c r="AL64" i="20" s="1"/>
  <c r="BQ41" i="20"/>
  <c r="BQ46" i="20" s="1"/>
  <c r="BS4" i="20"/>
  <c r="BS91" i="20" s="1"/>
  <c r="BS93" i="20" s="1"/>
  <c r="BS4" i="19"/>
  <c r="BR6" i="20"/>
  <c r="BR85" i="20" s="1"/>
  <c r="BR86" i="20" s="1"/>
  <c r="BR6" i="19"/>
  <c r="BR11" i="20"/>
  <c r="BR11" i="19"/>
  <c r="BQ15" i="20"/>
  <c r="BQ15" i="19"/>
  <c r="BR10" i="20"/>
  <c r="BR95" i="20" s="1"/>
  <c r="BR10" i="19"/>
  <c r="BR7" i="20"/>
  <c r="BR7" i="19"/>
  <c r="BR13" i="3"/>
  <c r="BR14" i="3"/>
  <c r="BS5" i="3"/>
  <c r="AL62" i="20" l="1"/>
  <c r="AM55" i="20"/>
  <c r="AM69" i="20" s="1"/>
  <c r="AM70" i="20" s="1"/>
  <c r="AN68" i="20" s="1"/>
  <c r="AN72" i="20" s="1"/>
  <c r="AM56" i="20"/>
  <c r="BR27" i="20"/>
  <c r="BR39" i="20" s="1"/>
  <c r="BR26" i="20"/>
  <c r="BR38" i="20" s="1"/>
  <c r="BR23" i="20"/>
  <c r="BR35" i="20" s="1"/>
  <c r="BR103" i="20" s="1"/>
  <c r="BR28" i="20"/>
  <c r="BR40" i="20" s="1"/>
  <c r="BR25" i="20"/>
  <c r="BR37" i="20" s="1"/>
  <c r="BR24" i="20"/>
  <c r="BR36" i="20" s="1"/>
  <c r="BR22" i="20"/>
  <c r="BR34" i="20" s="1"/>
  <c r="BR21" i="20"/>
  <c r="BR33" i="20" s="1"/>
  <c r="BR20" i="20"/>
  <c r="BR32" i="20" s="1"/>
  <c r="BR19" i="20"/>
  <c r="BR31" i="20" s="1"/>
  <c r="BS5" i="20"/>
  <c r="BS5" i="19"/>
  <c r="BR14" i="20"/>
  <c r="BR14" i="19"/>
  <c r="BR13" i="20"/>
  <c r="BR13" i="19"/>
  <c r="BR15" i="3"/>
  <c r="BT4" i="3"/>
  <c r="BS11" i="3"/>
  <c r="BS10" i="3"/>
  <c r="BS7" i="3"/>
  <c r="BS6" i="3"/>
  <c r="BS75" i="20" l="1"/>
  <c r="AM58" i="20"/>
  <c r="AM78" i="20" s="1"/>
  <c r="AM79" i="20" s="1"/>
  <c r="AM80" i="20" s="1"/>
  <c r="AN77" i="20" s="1"/>
  <c r="BR41" i="20"/>
  <c r="BR46" i="20" s="1"/>
  <c r="BT4" i="20"/>
  <c r="BT91" i="20" s="1"/>
  <c r="BT93" i="20" s="1"/>
  <c r="BT4" i="19"/>
  <c r="BR15" i="20"/>
  <c r="BR15" i="19"/>
  <c r="BS6" i="20"/>
  <c r="BS85" i="20" s="1"/>
  <c r="BS86" i="20" s="1"/>
  <c r="BS6" i="19"/>
  <c r="BS7" i="20"/>
  <c r="BS7" i="19"/>
  <c r="BS10" i="20"/>
  <c r="BS95" i="20" s="1"/>
  <c r="BS10" i="19"/>
  <c r="BS11" i="20"/>
  <c r="BS11" i="19"/>
  <c r="BT5" i="3"/>
  <c r="BS14" i="3"/>
  <c r="BS13" i="3"/>
  <c r="AM59" i="20" l="1"/>
  <c r="AN88" i="20"/>
  <c r="AN47" i="20" s="1"/>
  <c r="AN102" i="20" s="1"/>
  <c r="AN104" i="20" s="1"/>
  <c r="AN82" i="20"/>
  <c r="AN96" i="20" s="1"/>
  <c r="AN98" i="20" s="1"/>
  <c r="AN48" i="20" s="1"/>
  <c r="BS25" i="20"/>
  <c r="BS37" i="20" s="1"/>
  <c r="BS27" i="20"/>
  <c r="BS39" i="20" s="1"/>
  <c r="BS24" i="20"/>
  <c r="BS36" i="20" s="1"/>
  <c r="BS23" i="20"/>
  <c r="BS35" i="20" s="1"/>
  <c r="BS103" i="20" s="1"/>
  <c r="BS20" i="20"/>
  <c r="BS32" i="20" s="1"/>
  <c r="BS28" i="20"/>
  <c r="BS40" i="20" s="1"/>
  <c r="BS19" i="20"/>
  <c r="BS31" i="20" s="1"/>
  <c r="BS22" i="20"/>
  <c r="BS34" i="20" s="1"/>
  <c r="BS21" i="20"/>
  <c r="BS33" i="20" s="1"/>
  <c r="BS26" i="20"/>
  <c r="BS38" i="20" s="1"/>
  <c r="BS13" i="20"/>
  <c r="BS13" i="19"/>
  <c r="BS14" i="20"/>
  <c r="BS14" i="19"/>
  <c r="BT5" i="20"/>
  <c r="BT5" i="19"/>
  <c r="BT6" i="3"/>
  <c r="BT7" i="3"/>
  <c r="BU4" i="3"/>
  <c r="BT10" i="3"/>
  <c r="BT11" i="3"/>
  <c r="BS15" i="3"/>
  <c r="BT75" i="20" l="1"/>
  <c r="AN49" i="20"/>
  <c r="AN53" i="20" s="1"/>
  <c r="AN55" i="20" s="1"/>
  <c r="AM61" i="20"/>
  <c r="AM64" i="20" s="1"/>
  <c r="AM62" i="20"/>
  <c r="BS41" i="20"/>
  <c r="BS46" i="20" s="1"/>
  <c r="BT7" i="20"/>
  <c r="BT7" i="19"/>
  <c r="BT6" i="19"/>
  <c r="BT6" i="20"/>
  <c r="BT85" i="20" s="1"/>
  <c r="BT86" i="20" s="1"/>
  <c r="BT10" i="20"/>
  <c r="BT95" i="20" s="1"/>
  <c r="BT10" i="19"/>
  <c r="BS15" i="20"/>
  <c r="BS15" i="19"/>
  <c r="BT11" i="19"/>
  <c r="BT11" i="20"/>
  <c r="BU4" i="20"/>
  <c r="BU91" i="20" s="1"/>
  <c r="BU93" i="20" s="1"/>
  <c r="BU4" i="19"/>
  <c r="BT13" i="3"/>
  <c r="BT14" i="3"/>
  <c r="BU5" i="3"/>
  <c r="AN56" i="20" l="1"/>
  <c r="AN69" i="20"/>
  <c r="AN70" i="20" s="1"/>
  <c r="AO68" i="20" s="1"/>
  <c r="AO72" i="20" s="1"/>
  <c r="BT28" i="20"/>
  <c r="BT40" i="20" s="1"/>
  <c r="BT27" i="20"/>
  <c r="BT39" i="20" s="1"/>
  <c r="BT25" i="20"/>
  <c r="BT37" i="20" s="1"/>
  <c r="BT26" i="20"/>
  <c r="BT38" i="20" s="1"/>
  <c r="BT22" i="20"/>
  <c r="BT34" i="20" s="1"/>
  <c r="BT24" i="20"/>
  <c r="BT36" i="20" s="1"/>
  <c r="BT21" i="20"/>
  <c r="BT33" i="20" s="1"/>
  <c r="BT20" i="20"/>
  <c r="BT32" i="20" s="1"/>
  <c r="BT23" i="20"/>
  <c r="BT35" i="20" s="1"/>
  <c r="BT103" i="20" s="1"/>
  <c r="BT19" i="20"/>
  <c r="BT31" i="20" s="1"/>
  <c r="BT14" i="20"/>
  <c r="BT14" i="19"/>
  <c r="BU5" i="19"/>
  <c r="BU5" i="20"/>
  <c r="BT13" i="20"/>
  <c r="BT13" i="19"/>
  <c r="BT15" i="3"/>
  <c r="BV4" i="3"/>
  <c r="BU10" i="3"/>
  <c r="BU11" i="3"/>
  <c r="BU6" i="3"/>
  <c r="BU7" i="3"/>
  <c r="BU75" i="20" l="1"/>
  <c r="AN58" i="20"/>
  <c r="AN59" i="20" s="1"/>
  <c r="AN61" i="20" s="1"/>
  <c r="AN62" i="20" s="1"/>
  <c r="BT41" i="20"/>
  <c r="BT46" i="20" s="1"/>
  <c r="BU7" i="19"/>
  <c r="BU7" i="20"/>
  <c r="BV4" i="20"/>
  <c r="BV91" i="20" s="1"/>
  <c r="BV93" i="20" s="1"/>
  <c r="BV4" i="19"/>
  <c r="BU6" i="20"/>
  <c r="BU85" i="20" s="1"/>
  <c r="BU6" i="19"/>
  <c r="BU11" i="20"/>
  <c r="BU11" i="19"/>
  <c r="BT15" i="19"/>
  <c r="BT15" i="20"/>
  <c r="BU10" i="20"/>
  <c r="BU95" i="20" s="1"/>
  <c r="BU10" i="19"/>
  <c r="BU14" i="3"/>
  <c r="BU13" i="3"/>
  <c r="BV5" i="3"/>
  <c r="BU86" i="20" l="1"/>
  <c r="AN78" i="20"/>
  <c r="AN79" i="20" s="1"/>
  <c r="AN80" i="20" s="1"/>
  <c r="AO77" i="20" s="1"/>
  <c r="AN64" i="20"/>
  <c r="BU28" i="20"/>
  <c r="BU40" i="20" s="1"/>
  <c r="BU24" i="20"/>
  <c r="BU36" i="20" s="1"/>
  <c r="BU26" i="20"/>
  <c r="BU38" i="20" s="1"/>
  <c r="BU21" i="20"/>
  <c r="BU33" i="20" s="1"/>
  <c r="BU19" i="20"/>
  <c r="BU31" i="20" s="1"/>
  <c r="BU27" i="20"/>
  <c r="BU39" i="20" s="1"/>
  <c r="BU25" i="20"/>
  <c r="BU37" i="20" s="1"/>
  <c r="BU23" i="20"/>
  <c r="BU35" i="20" s="1"/>
  <c r="BU103" i="20" s="1"/>
  <c r="BU22" i="20"/>
  <c r="BU34" i="20" s="1"/>
  <c r="BU20" i="20"/>
  <c r="BU32" i="20" s="1"/>
  <c r="BU13" i="20"/>
  <c r="BU13" i="19"/>
  <c r="BV5" i="20"/>
  <c r="BV5" i="19"/>
  <c r="BU14" i="20"/>
  <c r="BU14" i="19"/>
  <c r="BV7" i="3"/>
  <c r="BU15" i="3"/>
  <c r="BW4" i="3"/>
  <c r="BV10" i="3"/>
  <c r="BV11" i="3"/>
  <c r="BV6" i="3"/>
  <c r="BV75" i="20" l="1"/>
  <c r="AO88" i="20"/>
  <c r="AO47" i="20" s="1"/>
  <c r="AO82" i="20"/>
  <c r="AO96" i="20" s="1"/>
  <c r="AO98" i="20" s="1"/>
  <c r="AO48" i="20" s="1"/>
  <c r="BU41" i="20"/>
  <c r="BU46" i="20" s="1"/>
  <c r="BW4" i="20"/>
  <c r="BW91" i="20" s="1"/>
  <c r="BW93" i="20" s="1"/>
  <c r="BW4" i="19"/>
  <c r="BV6" i="20"/>
  <c r="BV85" i="20" s="1"/>
  <c r="BV86" i="20" s="1"/>
  <c r="BV6" i="19"/>
  <c r="BU15" i="20"/>
  <c r="BU15" i="19"/>
  <c r="BV11" i="20"/>
  <c r="BV11" i="19"/>
  <c r="BV7" i="20"/>
  <c r="BV7" i="19"/>
  <c r="BV10" i="20"/>
  <c r="BV10" i="19"/>
  <c r="BV14" i="3"/>
  <c r="BV13" i="3"/>
  <c r="BW5" i="3"/>
  <c r="AO49" i="20" l="1"/>
  <c r="AO53" i="20" s="1"/>
  <c r="AO102" i="20"/>
  <c r="AO104" i="20" s="1"/>
  <c r="BV95" i="20"/>
  <c r="AO55" i="20"/>
  <c r="AO56" i="20"/>
  <c r="BV27" i="20"/>
  <c r="BV39" i="20" s="1"/>
  <c r="BV28" i="20"/>
  <c r="BV40" i="20" s="1"/>
  <c r="BV26" i="20"/>
  <c r="BV38" i="20" s="1"/>
  <c r="BV23" i="20"/>
  <c r="BV35" i="20" s="1"/>
  <c r="BV103" i="20" s="1"/>
  <c r="BV25" i="20"/>
  <c r="BV37" i="20" s="1"/>
  <c r="BV22" i="20"/>
  <c r="BV34" i="20" s="1"/>
  <c r="BV20" i="20"/>
  <c r="BV32" i="20" s="1"/>
  <c r="BV19" i="20"/>
  <c r="BV31" i="20" s="1"/>
  <c r="BV24" i="20"/>
  <c r="BV36" i="20" s="1"/>
  <c r="BV21" i="20"/>
  <c r="BV33" i="20" s="1"/>
  <c r="BW5" i="19"/>
  <c r="BW5" i="20"/>
  <c r="BV13" i="20"/>
  <c r="BV13" i="19"/>
  <c r="BV14" i="19"/>
  <c r="BV14" i="20"/>
  <c r="BV15" i="3"/>
  <c r="BW6" i="3"/>
  <c r="BX4" i="3"/>
  <c r="BW11" i="3"/>
  <c r="BW10" i="3"/>
  <c r="BW7" i="3"/>
  <c r="BW75" i="20" l="1"/>
  <c r="AO58" i="20"/>
  <c r="AO78" i="20" s="1"/>
  <c r="AO79" i="20" s="1"/>
  <c r="AO80" i="20" s="1"/>
  <c r="AP77" i="20" s="1"/>
  <c r="AO69" i="20"/>
  <c r="AO70" i="20" s="1"/>
  <c r="AP68" i="20" s="1"/>
  <c r="AP72" i="20" s="1"/>
  <c r="BV41" i="20"/>
  <c r="BV46" i="20" s="1"/>
  <c r="BW7" i="20"/>
  <c r="BW7" i="19"/>
  <c r="BW6" i="20"/>
  <c r="BW85" i="20" s="1"/>
  <c r="BW86" i="20" s="1"/>
  <c r="BW6" i="19"/>
  <c r="BW10" i="20"/>
  <c r="BW95" i="20" s="1"/>
  <c r="BW10" i="19"/>
  <c r="BW11" i="20"/>
  <c r="BW11" i="19"/>
  <c r="BV15" i="20"/>
  <c r="BV15" i="19"/>
  <c r="BX4" i="20"/>
  <c r="BX91" i="20" s="1"/>
  <c r="BX93" i="20" s="1"/>
  <c r="BX4" i="19"/>
  <c r="BW13" i="3"/>
  <c r="BW14" i="3"/>
  <c r="BX5" i="3"/>
  <c r="AO59" i="20" l="1"/>
  <c r="AO61" i="20" s="1"/>
  <c r="AP88" i="20"/>
  <c r="AP47" i="20" s="1"/>
  <c r="AP82" i="20"/>
  <c r="AP96" i="20" s="1"/>
  <c r="AP98" i="20" s="1"/>
  <c r="AP48" i="20" s="1"/>
  <c r="BW25" i="20"/>
  <c r="BW37" i="20" s="1"/>
  <c r="BW24" i="20"/>
  <c r="BW36" i="20" s="1"/>
  <c r="BW23" i="20"/>
  <c r="BW35" i="20" s="1"/>
  <c r="BW103" i="20" s="1"/>
  <c r="BW20" i="20"/>
  <c r="BW32" i="20" s="1"/>
  <c r="BW28" i="20"/>
  <c r="BW40" i="20" s="1"/>
  <c r="BW27" i="20"/>
  <c r="BW39" i="20" s="1"/>
  <c r="BW22" i="20"/>
  <c r="BW34" i="20" s="1"/>
  <c r="BW26" i="20"/>
  <c r="BW38" i="20" s="1"/>
  <c r="BW19" i="20"/>
  <c r="BW31" i="20" s="1"/>
  <c r="BW21" i="20"/>
  <c r="BW33" i="20" s="1"/>
  <c r="BX5" i="20"/>
  <c r="BX5" i="19"/>
  <c r="BW14" i="20"/>
  <c r="BW14" i="19"/>
  <c r="BW13" i="20"/>
  <c r="BW13" i="19"/>
  <c r="BY4" i="3"/>
  <c r="BX10" i="3"/>
  <c r="BX11" i="3"/>
  <c r="BX6" i="3"/>
  <c r="BX7" i="3"/>
  <c r="BW15" i="3"/>
  <c r="BX75" i="20" l="1"/>
  <c r="AP102" i="20"/>
  <c r="AP104" i="20" s="1"/>
  <c r="AP49" i="20"/>
  <c r="AP53" i="20" s="1"/>
  <c r="AO62" i="20"/>
  <c r="AO64" i="20"/>
  <c r="BW41" i="20"/>
  <c r="BW46" i="20" s="1"/>
  <c r="BW15" i="20"/>
  <c r="BW15" i="19"/>
  <c r="BX7" i="20"/>
  <c r="BX7" i="19"/>
  <c r="BX6" i="20"/>
  <c r="BX85" i="20" s="1"/>
  <c r="BX86" i="20" s="1"/>
  <c r="BX6" i="19"/>
  <c r="BX10" i="20"/>
  <c r="BX95" i="20" s="1"/>
  <c r="BX10" i="19"/>
  <c r="BY4" i="20"/>
  <c r="BY91" i="20" s="1"/>
  <c r="BY93" i="20" s="1"/>
  <c r="BY4" i="19"/>
  <c r="BX11" i="20"/>
  <c r="BX11" i="19"/>
  <c r="BX14" i="3"/>
  <c r="BX13" i="3"/>
  <c r="BY5" i="3"/>
  <c r="AP55" i="20" l="1"/>
  <c r="AP69" i="20" s="1"/>
  <c r="AP70" i="20" s="1"/>
  <c r="AQ68" i="20" s="1"/>
  <c r="AQ72" i="20" s="1"/>
  <c r="BX24" i="20"/>
  <c r="BX36" i="20" s="1"/>
  <c r="BX23" i="20"/>
  <c r="BX35" i="20" s="1"/>
  <c r="BX103" i="20" s="1"/>
  <c r="BX28" i="20"/>
  <c r="BX40" i="20" s="1"/>
  <c r="BX27" i="20"/>
  <c r="BX39" i="20" s="1"/>
  <c r="BX25" i="20"/>
  <c r="BX37" i="20" s="1"/>
  <c r="BX22" i="20"/>
  <c r="BX34" i="20" s="1"/>
  <c r="BX26" i="20"/>
  <c r="BX38" i="20" s="1"/>
  <c r="BX19" i="20"/>
  <c r="BX31" i="20" s="1"/>
  <c r="BX20" i="20"/>
  <c r="BX32" i="20" s="1"/>
  <c r="BX21" i="20"/>
  <c r="BX33" i="20" s="1"/>
  <c r="BY5" i="20"/>
  <c r="BY5" i="19"/>
  <c r="BX13" i="20"/>
  <c r="BX13" i="19"/>
  <c r="BX14" i="20"/>
  <c r="BX14" i="19"/>
  <c r="BZ4" i="3"/>
  <c r="BY10" i="3"/>
  <c r="BY11" i="3"/>
  <c r="BY7" i="3"/>
  <c r="BY6" i="3"/>
  <c r="BX15" i="3"/>
  <c r="BY75" i="20" l="1"/>
  <c r="AP56" i="20"/>
  <c r="BX41" i="20"/>
  <c r="BX46" i="20" s="1"/>
  <c r="BX15" i="20"/>
  <c r="BX15" i="19"/>
  <c r="BY10" i="20"/>
  <c r="BY10" i="19"/>
  <c r="BZ4" i="20"/>
  <c r="BZ91" i="20" s="1"/>
  <c r="BZ93" i="20" s="1"/>
  <c r="BZ4" i="19"/>
  <c r="BY6" i="19"/>
  <c r="BY6" i="20"/>
  <c r="BY85" i="20" s="1"/>
  <c r="BY86" i="20" s="1"/>
  <c r="BY7" i="20"/>
  <c r="BY7" i="19"/>
  <c r="BY11" i="20"/>
  <c r="BY11" i="19"/>
  <c r="BY14" i="3"/>
  <c r="BZ5" i="3"/>
  <c r="BY13" i="3"/>
  <c r="BY95" i="20" l="1"/>
  <c r="AP58" i="20"/>
  <c r="AP78" i="20" s="1"/>
  <c r="AP79" i="20" s="1"/>
  <c r="AP80" i="20" s="1"/>
  <c r="AQ77" i="20" s="1"/>
  <c r="AP59" i="20"/>
  <c r="BY28" i="20"/>
  <c r="BY40" i="20" s="1"/>
  <c r="BY27" i="20"/>
  <c r="BY39" i="20" s="1"/>
  <c r="BY24" i="20"/>
  <c r="BY36" i="20" s="1"/>
  <c r="BY25" i="20"/>
  <c r="BY37" i="20" s="1"/>
  <c r="BY26" i="20"/>
  <c r="BY38" i="20" s="1"/>
  <c r="BY21" i="20"/>
  <c r="BY33" i="20" s="1"/>
  <c r="BY19" i="20"/>
  <c r="BY31" i="20" s="1"/>
  <c r="BY23" i="20"/>
  <c r="BY35" i="20" s="1"/>
  <c r="BY103" i="20" s="1"/>
  <c r="BY20" i="20"/>
  <c r="BY32" i="20" s="1"/>
  <c r="BY22" i="20"/>
  <c r="BY34" i="20" s="1"/>
  <c r="BZ5" i="20"/>
  <c r="BZ5" i="19"/>
  <c r="BY13" i="20"/>
  <c r="BY13" i="19"/>
  <c r="BY14" i="20"/>
  <c r="BY14" i="19"/>
  <c r="BZ6" i="3"/>
  <c r="BZ7" i="3"/>
  <c r="BY15" i="3"/>
  <c r="BZ10" i="3"/>
  <c r="BZ11" i="3"/>
  <c r="CA4" i="3"/>
  <c r="BZ75" i="20" l="1"/>
  <c r="AP61" i="20"/>
  <c r="AP64" i="20" s="1"/>
  <c r="AQ82" i="20"/>
  <c r="AQ96" i="20" s="1"/>
  <c r="AQ98" i="20" s="1"/>
  <c r="AQ48" i="20" s="1"/>
  <c r="AQ88" i="20"/>
  <c r="AQ47" i="20" s="1"/>
  <c r="BY41" i="20"/>
  <c r="BY46" i="20" s="1"/>
  <c r="BZ7" i="20"/>
  <c r="BZ7" i="19"/>
  <c r="BZ11" i="20"/>
  <c r="BZ11" i="19"/>
  <c r="BZ6" i="20"/>
  <c r="BZ85" i="20" s="1"/>
  <c r="BZ86" i="20" s="1"/>
  <c r="BZ6" i="19"/>
  <c r="BZ10" i="20"/>
  <c r="BZ95" i="20" s="1"/>
  <c r="BZ10" i="19"/>
  <c r="CA4" i="20"/>
  <c r="CA91" i="20" s="1"/>
  <c r="CA93" i="20" s="1"/>
  <c r="CA4" i="19"/>
  <c r="BY15" i="20"/>
  <c r="BY15" i="19"/>
  <c r="BZ13" i="3"/>
  <c r="BZ14" i="3"/>
  <c r="CA5" i="3"/>
  <c r="AQ49" i="20" l="1"/>
  <c r="AQ53" i="20" s="1"/>
  <c r="AQ102" i="20"/>
  <c r="AQ104" i="20" s="1"/>
  <c r="AQ55" i="20"/>
  <c r="AP62" i="20"/>
  <c r="BZ27" i="20"/>
  <c r="BZ39" i="20" s="1"/>
  <c r="BZ28" i="20"/>
  <c r="BZ40" i="20" s="1"/>
  <c r="BZ26" i="20"/>
  <c r="BZ38" i="20" s="1"/>
  <c r="BZ23" i="20"/>
  <c r="BZ35" i="20" s="1"/>
  <c r="BZ103" i="20" s="1"/>
  <c r="BZ21" i="20"/>
  <c r="BZ33" i="20" s="1"/>
  <c r="BZ19" i="20"/>
  <c r="BZ31" i="20" s="1"/>
  <c r="BZ25" i="20"/>
  <c r="BZ37" i="20" s="1"/>
  <c r="BZ22" i="20"/>
  <c r="BZ34" i="20" s="1"/>
  <c r="BZ24" i="20"/>
  <c r="BZ36" i="20" s="1"/>
  <c r="BZ20" i="20"/>
  <c r="BZ32" i="20" s="1"/>
  <c r="CA5" i="20"/>
  <c r="CA5" i="19"/>
  <c r="BZ14" i="20"/>
  <c r="BZ14" i="19"/>
  <c r="BZ13" i="20"/>
  <c r="BZ13" i="19"/>
  <c r="BZ15" i="3"/>
  <c r="CB4" i="3"/>
  <c r="CA11" i="3"/>
  <c r="CA10" i="3"/>
  <c r="CA7" i="3"/>
  <c r="CA6" i="3"/>
  <c r="CA75" i="20" l="1"/>
  <c r="AQ69" i="20"/>
  <c r="AQ70" i="20" s="1"/>
  <c r="AR68" i="20" s="1"/>
  <c r="AR72" i="20" s="1"/>
  <c r="AQ56" i="20"/>
  <c r="BZ41" i="20"/>
  <c r="BZ46" i="20" s="1"/>
  <c r="CA6" i="20"/>
  <c r="CA85" i="20" s="1"/>
  <c r="CA86" i="20" s="1"/>
  <c r="CA6" i="19"/>
  <c r="BZ15" i="20"/>
  <c r="BZ15" i="19"/>
  <c r="CA10" i="20"/>
  <c r="CA95" i="20" s="1"/>
  <c r="CA10" i="19"/>
  <c r="CB4" i="19"/>
  <c r="CB4" i="20"/>
  <c r="CB91" i="20" s="1"/>
  <c r="CB93" i="20" s="1"/>
  <c r="CA7" i="20"/>
  <c r="CA7" i="19"/>
  <c r="CA11" i="20"/>
  <c r="CA11" i="19"/>
  <c r="CA14" i="3"/>
  <c r="CB5" i="3"/>
  <c r="CA13" i="3"/>
  <c r="AQ58" i="20" l="1"/>
  <c r="AQ59" i="20"/>
  <c r="CA28" i="20"/>
  <c r="CA40" i="20" s="1"/>
  <c r="CA25" i="20"/>
  <c r="CA37" i="20" s="1"/>
  <c r="CA27" i="20"/>
  <c r="CA39" i="20" s="1"/>
  <c r="CA26" i="20"/>
  <c r="CA38" i="20" s="1"/>
  <c r="CA20" i="20"/>
  <c r="CA32" i="20" s="1"/>
  <c r="CA24" i="20"/>
  <c r="CA36" i="20" s="1"/>
  <c r="CA23" i="20"/>
  <c r="CA35" i="20" s="1"/>
  <c r="CA103" i="20" s="1"/>
  <c r="CA22" i="20"/>
  <c r="CA34" i="20" s="1"/>
  <c r="CA21" i="20"/>
  <c r="CA33" i="20" s="1"/>
  <c r="CA19" i="20"/>
  <c r="CA31" i="20" s="1"/>
  <c r="CB5" i="20"/>
  <c r="CB5" i="19"/>
  <c r="CA13" i="20"/>
  <c r="CA13" i="19"/>
  <c r="CA14" i="20"/>
  <c r="CA14" i="19"/>
  <c r="CB7" i="3"/>
  <c r="CB6" i="3"/>
  <c r="CA15" i="3"/>
  <c r="CC4" i="3"/>
  <c r="CB10" i="3"/>
  <c r="CB11" i="3"/>
  <c r="CB75" i="20" l="1"/>
  <c r="AQ61" i="20"/>
  <c r="AQ62" i="20" s="1"/>
  <c r="AQ78" i="20"/>
  <c r="AQ79" i="20" s="1"/>
  <c r="AQ80" i="20" s="1"/>
  <c r="AR77" i="20" s="1"/>
  <c r="AQ64" i="20"/>
  <c r="CA41" i="20"/>
  <c r="CA46" i="20" s="1"/>
  <c r="CB6" i="20"/>
  <c r="CB85" i="20" s="1"/>
  <c r="CB86" i="20" s="1"/>
  <c r="CB6" i="19"/>
  <c r="CB10" i="20"/>
  <c r="CB95" i="20" s="1"/>
  <c r="CB10" i="19"/>
  <c r="CB7" i="20"/>
  <c r="CB7" i="19"/>
  <c r="CC4" i="20"/>
  <c r="CC91" i="20" s="1"/>
  <c r="CC93" i="20" s="1"/>
  <c r="CC4" i="19"/>
  <c r="CB11" i="20"/>
  <c r="CB11" i="19"/>
  <c r="CA15" i="19"/>
  <c r="CA15" i="20"/>
  <c r="CB14" i="3"/>
  <c r="CB13" i="3"/>
  <c r="CC5" i="3"/>
  <c r="AR88" i="20" l="1"/>
  <c r="AR47" i="20" s="1"/>
  <c r="AR82" i="20"/>
  <c r="AR96" i="20" s="1"/>
  <c r="AR98" i="20" s="1"/>
  <c r="AR48" i="20" s="1"/>
  <c r="CB28" i="20"/>
  <c r="CB40" i="20" s="1"/>
  <c r="CB24" i="20"/>
  <c r="CB36" i="20" s="1"/>
  <c r="CB23" i="20"/>
  <c r="CB35" i="20" s="1"/>
  <c r="CB103" i="20" s="1"/>
  <c r="CB22" i="20"/>
  <c r="CB34" i="20" s="1"/>
  <c r="CB27" i="20"/>
  <c r="CB39" i="20" s="1"/>
  <c r="CB26" i="20"/>
  <c r="CB38" i="20" s="1"/>
  <c r="CB25" i="20"/>
  <c r="CB37" i="20" s="1"/>
  <c r="CB21" i="20"/>
  <c r="CB33" i="20" s="1"/>
  <c r="CB20" i="20"/>
  <c r="CB32" i="20" s="1"/>
  <c r="CB19" i="20"/>
  <c r="CB31" i="20" s="1"/>
  <c r="CC5" i="20"/>
  <c r="CC5" i="19"/>
  <c r="CB13" i="20"/>
  <c r="CB13" i="19"/>
  <c r="CB14" i="20"/>
  <c r="CB14" i="19"/>
  <c r="CB15" i="3"/>
  <c r="CD4" i="3"/>
  <c r="CC10" i="3"/>
  <c r="CC11" i="3"/>
  <c r="CC6" i="3"/>
  <c r="CC7" i="3"/>
  <c r="CC75" i="20" l="1"/>
  <c r="AR49" i="20"/>
  <c r="AR53" i="20" s="1"/>
  <c r="AR102" i="20"/>
  <c r="AR104" i="20" s="1"/>
  <c r="AR55" i="20"/>
  <c r="AR56" i="20"/>
  <c r="CB41" i="20"/>
  <c r="CB46" i="20" s="1"/>
  <c r="CC7" i="20"/>
  <c r="CC7" i="19"/>
  <c r="CD4" i="20"/>
  <c r="CD91" i="20" s="1"/>
  <c r="CD93" i="20" s="1"/>
  <c r="CD4" i="19"/>
  <c r="CC6" i="20"/>
  <c r="CC85" i="20" s="1"/>
  <c r="CC86" i="20" s="1"/>
  <c r="CC6" i="19"/>
  <c r="CC11" i="20"/>
  <c r="CC11" i="19"/>
  <c r="CB15" i="20"/>
  <c r="CB15" i="19"/>
  <c r="CC10" i="20"/>
  <c r="CC10" i="19"/>
  <c r="CC13" i="3"/>
  <c r="CD5" i="3"/>
  <c r="CC14" i="3"/>
  <c r="CC95" i="20" l="1"/>
  <c r="AR58" i="20"/>
  <c r="AR78" i="20" s="1"/>
  <c r="AR79" i="20" s="1"/>
  <c r="AR80" i="20" s="1"/>
  <c r="AS77" i="20" s="1"/>
  <c r="AR69" i="20"/>
  <c r="AR70" i="20" s="1"/>
  <c r="AS68" i="20" s="1"/>
  <c r="AS72" i="20" s="1"/>
  <c r="CC28" i="20"/>
  <c r="CC40" i="20" s="1"/>
  <c r="CC24" i="20"/>
  <c r="CC36" i="20" s="1"/>
  <c r="CC23" i="20"/>
  <c r="CC35" i="20" s="1"/>
  <c r="CC103" i="20" s="1"/>
  <c r="CC25" i="20"/>
  <c r="CC37" i="20" s="1"/>
  <c r="CC21" i="20"/>
  <c r="CC33" i="20" s="1"/>
  <c r="CC19" i="20"/>
  <c r="CC31" i="20" s="1"/>
  <c r="CC27" i="20"/>
  <c r="CC39" i="20" s="1"/>
  <c r="CC22" i="20"/>
  <c r="CC34" i="20" s="1"/>
  <c r="CC20" i="20"/>
  <c r="CC32" i="20" s="1"/>
  <c r="CC26" i="20"/>
  <c r="CC38" i="20" s="1"/>
  <c r="CC14" i="20"/>
  <c r="CC14" i="19"/>
  <c r="CD5" i="20"/>
  <c r="CD5" i="19"/>
  <c r="CC13" i="20"/>
  <c r="CC13" i="19"/>
  <c r="CD7" i="3"/>
  <c r="CD6" i="3"/>
  <c r="CC15" i="3"/>
  <c r="CE4" i="3"/>
  <c r="CD10" i="3"/>
  <c r="CD11" i="3"/>
  <c r="CD75" i="20" l="1"/>
  <c r="AR59" i="20"/>
  <c r="AR61" i="20" s="1"/>
  <c r="AR62" i="20" s="1"/>
  <c r="AS82" i="20"/>
  <c r="AS96" i="20" s="1"/>
  <c r="AS98" i="20" s="1"/>
  <c r="AS48" i="20" s="1"/>
  <c r="AS88" i="20"/>
  <c r="AS47" i="20" s="1"/>
  <c r="AS102" i="20" s="1"/>
  <c r="AS104" i="20" s="1"/>
  <c r="CC41" i="20"/>
  <c r="CC46" i="20" s="1"/>
  <c r="CD6" i="20"/>
  <c r="CD85" i="20" s="1"/>
  <c r="CD6" i="19"/>
  <c r="CD10" i="19"/>
  <c r="CD10" i="20"/>
  <c r="CD95" i="20" s="1"/>
  <c r="CD7" i="20"/>
  <c r="CD7" i="19"/>
  <c r="CE4" i="20"/>
  <c r="CE91" i="20" s="1"/>
  <c r="CE93" i="20" s="1"/>
  <c r="CE4" i="19"/>
  <c r="CD11" i="20"/>
  <c r="CD11" i="19"/>
  <c r="CC15" i="20"/>
  <c r="CC15" i="19"/>
  <c r="CD14" i="3"/>
  <c r="CD13" i="3"/>
  <c r="CE5" i="3"/>
  <c r="CD86" i="20" l="1"/>
  <c r="AS49" i="20"/>
  <c r="AS53" i="20" s="1"/>
  <c r="AR64" i="20"/>
  <c r="CD27" i="20"/>
  <c r="CD39" i="20" s="1"/>
  <c r="CD26" i="20"/>
  <c r="CD38" i="20" s="1"/>
  <c r="CD23" i="20"/>
  <c r="CD35" i="20" s="1"/>
  <c r="CD103" i="20" s="1"/>
  <c r="CD25" i="20"/>
  <c r="CD37" i="20" s="1"/>
  <c r="CD24" i="20"/>
  <c r="CD36" i="20" s="1"/>
  <c r="CD22" i="20"/>
  <c r="CD34" i="20" s="1"/>
  <c r="CD20" i="20"/>
  <c r="CD32" i="20" s="1"/>
  <c r="CD19" i="20"/>
  <c r="CD31" i="20" s="1"/>
  <c r="CD28" i="20"/>
  <c r="CD40" i="20" s="1"/>
  <c r="CD21" i="20"/>
  <c r="CD33" i="20" s="1"/>
  <c r="CD13" i="20"/>
  <c r="CD13" i="19"/>
  <c r="CE5" i="20"/>
  <c r="CE5" i="19"/>
  <c r="CD14" i="20"/>
  <c r="CD14" i="19"/>
  <c r="CD15" i="3"/>
  <c r="CE7" i="3"/>
  <c r="CE6" i="3"/>
  <c r="CF4" i="3"/>
  <c r="CE11" i="3"/>
  <c r="CE10" i="3"/>
  <c r="CE75" i="20" l="1"/>
  <c r="AS55" i="20"/>
  <c r="AS56" i="20" s="1"/>
  <c r="CD41" i="20"/>
  <c r="CD46" i="20" s="1"/>
  <c r="CE7" i="20"/>
  <c r="CE7" i="19"/>
  <c r="CD15" i="20"/>
  <c r="CD15" i="19"/>
  <c r="CF4" i="20"/>
  <c r="CF91" i="20" s="1"/>
  <c r="CF93" i="20" s="1"/>
  <c r="CF4" i="19"/>
  <c r="CE10" i="20"/>
  <c r="CE95" i="20" s="1"/>
  <c r="CE10" i="19"/>
  <c r="CE11" i="20"/>
  <c r="CE11" i="19"/>
  <c r="CE6" i="20"/>
  <c r="CE85" i="20" s="1"/>
  <c r="CE86" i="20" s="1"/>
  <c r="CE6" i="19"/>
  <c r="CE14" i="3"/>
  <c r="CE15" i="3" s="1"/>
  <c r="CE13" i="3"/>
  <c r="CF5" i="3"/>
  <c r="AS58" i="20" l="1"/>
  <c r="AS78" i="20" s="1"/>
  <c r="AS79" i="20" s="1"/>
  <c r="AS80" i="20" s="1"/>
  <c r="AT77" i="20" s="1"/>
  <c r="AS59" i="20"/>
  <c r="AS61" i="20" s="1"/>
  <c r="AS62" i="20" s="1"/>
  <c r="AS69" i="20"/>
  <c r="AS70" i="20" s="1"/>
  <c r="AT68" i="20" s="1"/>
  <c r="AT72" i="20" s="1"/>
  <c r="CE28" i="20"/>
  <c r="CE40" i="20" s="1"/>
  <c r="CE27" i="20"/>
  <c r="CE39" i="20" s="1"/>
  <c r="CE25" i="20"/>
  <c r="CE37" i="20" s="1"/>
  <c r="CE26" i="20"/>
  <c r="CE38" i="20" s="1"/>
  <c r="CE20" i="20"/>
  <c r="CE32" i="20" s="1"/>
  <c r="CE24" i="20"/>
  <c r="CE36" i="20" s="1"/>
  <c r="CE23" i="20"/>
  <c r="CE35" i="20" s="1"/>
  <c r="CE103" i="20" s="1"/>
  <c r="CE21" i="20"/>
  <c r="CE33" i="20" s="1"/>
  <c r="CE19" i="20"/>
  <c r="CE31" i="20" s="1"/>
  <c r="CE22" i="20"/>
  <c r="CE34" i="20" s="1"/>
  <c r="CE15" i="20"/>
  <c r="CE15" i="19"/>
  <c r="CE13" i="20"/>
  <c r="CE13" i="19"/>
  <c r="CF5" i="19"/>
  <c r="CF5" i="20"/>
  <c r="CE14" i="20"/>
  <c r="CE14" i="19"/>
  <c r="CF6" i="3"/>
  <c r="CG4" i="3"/>
  <c r="CF10" i="3"/>
  <c r="CF11" i="3"/>
  <c r="CF7" i="3"/>
  <c r="CF75" i="20" l="1"/>
  <c r="AS64" i="20"/>
  <c r="AT88" i="20"/>
  <c r="AT47" i="20" s="1"/>
  <c r="AT102" i="20" s="1"/>
  <c r="AT104" i="20" s="1"/>
  <c r="AT82" i="20"/>
  <c r="AT96" i="20" s="1"/>
  <c r="AT98" i="20" s="1"/>
  <c r="AT48" i="20" s="1"/>
  <c r="CE41" i="20"/>
  <c r="CE46" i="20" s="1"/>
  <c r="CF10" i="20"/>
  <c r="CF10" i="19"/>
  <c r="CG4" i="20"/>
  <c r="CG91" i="20" s="1"/>
  <c r="CG93" i="20" s="1"/>
  <c r="CG4" i="19"/>
  <c r="CF11" i="20"/>
  <c r="CF11" i="19"/>
  <c r="CF7" i="20"/>
  <c r="CF7" i="19"/>
  <c r="CF6" i="20"/>
  <c r="CF85" i="20" s="1"/>
  <c r="CF86" i="20" s="1"/>
  <c r="CF6" i="19"/>
  <c r="CF13" i="3"/>
  <c r="CG5" i="3"/>
  <c r="CF14" i="3"/>
  <c r="CF95" i="20" l="1"/>
  <c r="AT49" i="20"/>
  <c r="AT53" i="20" s="1"/>
  <c r="CF28" i="20"/>
  <c r="CF40" i="20" s="1"/>
  <c r="CF26" i="20"/>
  <c r="CF38" i="20" s="1"/>
  <c r="CF27" i="20"/>
  <c r="CF39" i="20" s="1"/>
  <c r="CF22" i="20"/>
  <c r="CF34" i="20" s="1"/>
  <c r="CF24" i="20"/>
  <c r="CF36" i="20" s="1"/>
  <c r="CF25" i="20"/>
  <c r="CF37" i="20" s="1"/>
  <c r="CF21" i="20"/>
  <c r="CF33" i="20" s="1"/>
  <c r="CF23" i="20"/>
  <c r="CF35" i="20" s="1"/>
  <c r="CF103" i="20" s="1"/>
  <c r="CF20" i="20"/>
  <c r="CF32" i="20" s="1"/>
  <c r="CF19" i="20"/>
  <c r="CF31" i="20" s="1"/>
  <c r="CG5" i="20"/>
  <c r="CG5" i="19"/>
  <c r="CF13" i="20"/>
  <c r="CF13" i="19"/>
  <c r="CF14" i="20"/>
  <c r="CF14" i="19"/>
  <c r="CG6" i="3"/>
  <c r="CH4" i="3"/>
  <c r="CG10" i="3"/>
  <c r="CG11" i="3"/>
  <c r="CG7" i="3"/>
  <c r="CF15" i="3"/>
  <c r="CG75" i="20" l="1"/>
  <c r="AT55" i="20"/>
  <c r="AT69" i="20" s="1"/>
  <c r="AT70" i="20" s="1"/>
  <c r="AU68" i="20" s="1"/>
  <c r="AU72" i="20" s="1"/>
  <c r="AT56" i="20"/>
  <c r="CF41" i="20"/>
  <c r="CF46" i="20" s="1"/>
  <c r="CG7" i="20"/>
  <c r="CG7" i="19"/>
  <c r="CF15" i="20"/>
  <c r="CF15" i="19"/>
  <c r="CH4" i="20"/>
  <c r="CH91" i="20" s="1"/>
  <c r="CH93" i="20" s="1"/>
  <c r="CH4" i="19"/>
  <c r="CG6" i="19"/>
  <c r="CG6" i="20"/>
  <c r="CG85" i="20" s="1"/>
  <c r="CG86" i="20" s="1"/>
  <c r="CG11" i="20"/>
  <c r="CG11" i="19"/>
  <c r="CG10" i="20"/>
  <c r="CG10" i="19"/>
  <c r="CG13" i="3"/>
  <c r="CG14" i="3"/>
  <c r="CH5" i="3"/>
  <c r="CG95" i="20" l="1"/>
  <c r="AT58" i="20"/>
  <c r="AT78" i="20" s="1"/>
  <c r="AT79" i="20" s="1"/>
  <c r="AT80" i="20" s="1"/>
  <c r="AU77" i="20" s="1"/>
  <c r="AT59" i="20"/>
  <c r="CG28" i="20"/>
  <c r="CG40" i="20" s="1"/>
  <c r="CG24" i="20"/>
  <c r="CG36" i="20" s="1"/>
  <c r="CG27" i="20"/>
  <c r="CG39" i="20" s="1"/>
  <c r="CG23" i="20"/>
  <c r="CG35" i="20" s="1"/>
  <c r="CG103" i="20" s="1"/>
  <c r="CG21" i="20"/>
  <c r="CG33" i="20" s="1"/>
  <c r="CG19" i="20"/>
  <c r="CG31" i="20" s="1"/>
  <c r="CG25" i="20"/>
  <c r="CG37" i="20" s="1"/>
  <c r="CG26" i="20"/>
  <c r="CG38" i="20" s="1"/>
  <c r="CG22" i="20"/>
  <c r="CG34" i="20" s="1"/>
  <c r="CG20" i="20"/>
  <c r="CG32" i="20" s="1"/>
  <c r="CG13" i="20"/>
  <c r="CG13" i="19"/>
  <c r="CH5" i="20"/>
  <c r="CH5" i="19"/>
  <c r="CG14" i="20"/>
  <c r="CG14" i="19"/>
  <c r="CH6" i="3"/>
  <c r="CH7" i="3"/>
  <c r="CH10" i="3"/>
  <c r="CH11" i="3"/>
  <c r="CI4" i="3"/>
  <c r="CG15" i="3"/>
  <c r="CH75" i="20" l="1"/>
  <c r="AT61" i="20"/>
  <c r="AT64" i="20" s="1"/>
  <c r="AU88" i="20"/>
  <c r="AU47" i="20" s="1"/>
  <c r="AU82" i="20"/>
  <c r="AU96" i="20" s="1"/>
  <c r="AU98" i="20" s="1"/>
  <c r="AU48" i="20" s="1"/>
  <c r="CG41" i="20"/>
  <c r="CG46" i="20" s="1"/>
  <c r="CG15" i="20"/>
  <c r="CG15" i="19"/>
  <c r="CH7" i="20"/>
  <c r="CH7" i="19"/>
  <c r="CI4" i="20"/>
  <c r="CI91" i="20" s="1"/>
  <c r="CI93" i="20" s="1"/>
  <c r="CI4" i="19"/>
  <c r="CH6" i="20"/>
  <c r="CH85" i="20" s="1"/>
  <c r="CH86" i="20" s="1"/>
  <c r="CH6" i="19"/>
  <c r="CH11" i="20"/>
  <c r="CH11" i="19"/>
  <c r="CH10" i="20"/>
  <c r="CH10" i="19"/>
  <c r="CH13" i="3"/>
  <c r="CH14" i="3"/>
  <c r="CI5" i="3"/>
  <c r="AU102" i="20" l="1"/>
  <c r="AU104" i="20" s="1"/>
  <c r="CH95" i="20"/>
  <c r="AU49" i="20"/>
  <c r="AU53" i="20" s="1"/>
  <c r="AT62" i="20"/>
  <c r="CH27" i="20"/>
  <c r="CH39" i="20" s="1"/>
  <c r="CH26" i="20"/>
  <c r="CH38" i="20" s="1"/>
  <c r="CH23" i="20"/>
  <c r="CH35" i="20" s="1"/>
  <c r="CH103" i="20" s="1"/>
  <c r="CH25" i="20"/>
  <c r="CH37" i="20" s="1"/>
  <c r="CH24" i="20"/>
  <c r="CH36" i="20" s="1"/>
  <c r="CH28" i="20"/>
  <c r="CH40" i="20" s="1"/>
  <c r="CH22" i="20"/>
  <c r="CH34" i="20" s="1"/>
  <c r="CH21" i="20"/>
  <c r="CH33" i="20" s="1"/>
  <c r="CH20" i="20"/>
  <c r="CH32" i="20" s="1"/>
  <c r="CH19" i="20"/>
  <c r="CH31" i="20" s="1"/>
  <c r="CH14" i="20"/>
  <c r="CH14" i="19"/>
  <c r="CI5" i="20"/>
  <c r="CI5" i="19"/>
  <c r="CH13" i="20"/>
  <c r="CH13" i="19"/>
  <c r="CH15" i="3"/>
  <c r="CI7" i="3"/>
  <c r="CI6" i="3"/>
  <c r="CJ4" i="3"/>
  <c r="CI11" i="3"/>
  <c r="CI10" i="3"/>
  <c r="CI75" i="20" l="1"/>
  <c r="AU55" i="20"/>
  <c r="AU69" i="20" s="1"/>
  <c r="AU70" i="20" s="1"/>
  <c r="AV68" i="20" s="1"/>
  <c r="AV72" i="20" s="1"/>
  <c r="CH41" i="20"/>
  <c r="CH46" i="20" s="1"/>
  <c r="CI10" i="20"/>
  <c r="CI10" i="19"/>
  <c r="CH15" i="20"/>
  <c r="CH15" i="19"/>
  <c r="CJ4" i="20"/>
  <c r="CJ91" i="20" s="1"/>
  <c r="CJ93" i="20" s="1"/>
  <c r="CJ4" i="19"/>
  <c r="CI7" i="20"/>
  <c r="CI7" i="19"/>
  <c r="CI11" i="20"/>
  <c r="CI11" i="19"/>
  <c r="CI6" i="20"/>
  <c r="CI85" i="20" s="1"/>
  <c r="CI86" i="20" s="1"/>
  <c r="CI6" i="19"/>
  <c r="CI14" i="3"/>
  <c r="CI13" i="3"/>
  <c r="CJ5" i="3"/>
  <c r="CI95" i="20" l="1"/>
  <c r="AU56" i="20"/>
  <c r="CI25" i="20"/>
  <c r="CI37" i="20" s="1"/>
  <c r="CI24" i="20"/>
  <c r="CI36" i="20" s="1"/>
  <c r="CI23" i="20"/>
  <c r="CI35" i="20" s="1"/>
  <c r="CI103" i="20" s="1"/>
  <c r="CI28" i="20"/>
  <c r="CI40" i="20" s="1"/>
  <c r="CI20" i="20"/>
  <c r="CI32" i="20" s="1"/>
  <c r="CI19" i="20"/>
  <c r="CI31" i="20" s="1"/>
  <c r="CI26" i="20"/>
  <c r="CI38" i="20" s="1"/>
  <c r="CI22" i="20"/>
  <c r="CI34" i="20" s="1"/>
  <c r="CI27" i="20"/>
  <c r="CI39" i="20" s="1"/>
  <c r="CI21" i="20"/>
  <c r="CI33" i="20" s="1"/>
  <c r="CJ5" i="20"/>
  <c r="CJ5" i="19"/>
  <c r="CI13" i="20"/>
  <c r="CI13" i="19"/>
  <c r="CI15" i="3"/>
  <c r="CI14" i="20"/>
  <c r="CI14" i="19"/>
  <c r="CJ6" i="3"/>
  <c r="CJ7" i="3"/>
  <c r="CK4" i="3"/>
  <c r="CJ10" i="3"/>
  <c r="CJ11" i="3"/>
  <c r="CJ75" i="20" l="1"/>
  <c r="AU58" i="20"/>
  <c r="AU78" i="20" s="1"/>
  <c r="AU79" i="20" s="1"/>
  <c r="AU80" i="20" s="1"/>
  <c r="AV77" i="20" s="1"/>
  <c r="CI41" i="20"/>
  <c r="CI46" i="20" s="1"/>
  <c r="CJ11" i="20"/>
  <c r="CJ11" i="19"/>
  <c r="CJ6" i="19"/>
  <c r="CJ6" i="20"/>
  <c r="CJ85" i="20" s="1"/>
  <c r="CJ86" i="20" s="1"/>
  <c r="CJ10" i="20"/>
  <c r="CJ95" i="20" s="1"/>
  <c r="CJ10" i="19"/>
  <c r="CK4" i="19"/>
  <c r="CK4" i="20"/>
  <c r="CK91" i="20" s="1"/>
  <c r="CK93" i="20" s="1"/>
  <c r="CJ7" i="20"/>
  <c r="CJ7" i="19"/>
  <c r="CI15" i="20"/>
  <c r="CI15" i="19"/>
  <c r="CJ13" i="3"/>
  <c r="CJ14" i="3"/>
  <c r="CK5" i="3"/>
  <c r="AV82" i="20" l="1"/>
  <c r="AV96" i="20" s="1"/>
  <c r="AV98" i="20" s="1"/>
  <c r="AV48" i="20" s="1"/>
  <c r="AV88" i="20"/>
  <c r="AV47" i="20" s="1"/>
  <c r="AV102" i="20" s="1"/>
  <c r="AV104" i="20" s="1"/>
  <c r="AU59" i="20"/>
  <c r="CJ28" i="20"/>
  <c r="CJ40" i="20" s="1"/>
  <c r="CJ27" i="20"/>
  <c r="CJ39" i="20" s="1"/>
  <c r="CJ25" i="20"/>
  <c r="CJ37" i="20" s="1"/>
  <c r="CJ26" i="20"/>
  <c r="CJ38" i="20" s="1"/>
  <c r="CJ22" i="20"/>
  <c r="CJ34" i="20" s="1"/>
  <c r="CJ23" i="20"/>
  <c r="CJ35" i="20" s="1"/>
  <c r="CJ103" i="20" s="1"/>
  <c r="CJ21" i="20"/>
  <c r="CJ33" i="20" s="1"/>
  <c r="CJ20" i="20"/>
  <c r="CJ32" i="20" s="1"/>
  <c r="CJ24" i="20"/>
  <c r="CJ36" i="20" s="1"/>
  <c r="CJ19" i="20"/>
  <c r="CJ31" i="20" s="1"/>
  <c r="CK5" i="20"/>
  <c r="CK5" i="19"/>
  <c r="CJ14" i="20"/>
  <c r="CJ14" i="19"/>
  <c r="CJ13" i="20"/>
  <c r="CJ13" i="19"/>
  <c r="CK7" i="3"/>
  <c r="CJ15" i="3"/>
  <c r="CL4" i="3"/>
  <c r="CK10" i="3"/>
  <c r="CK11" i="3"/>
  <c r="CK6" i="3"/>
  <c r="CK75" i="20" l="1"/>
  <c r="AU61" i="20"/>
  <c r="AU64" i="20" s="1"/>
  <c r="AV49" i="20"/>
  <c r="AV53" i="20" s="1"/>
  <c r="CJ41" i="20"/>
  <c r="CJ46" i="20" s="1"/>
  <c r="CJ15" i="20"/>
  <c r="CJ15" i="19"/>
  <c r="CK7" i="19"/>
  <c r="CK7" i="20"/>
  <c r="CK10" i="20"/>
  <c r="CK95" i="20" s="1"/>
  <c r="CK10" i="19"/>
  <c r="CK6" i="20"/>
  <c r="CK85" i="20" s="1"/>
  <c r="CK86" i="20" s="1"/>
  <c r="CK6" i="19"/>
  <c r="CK11" i="20"/>
  <c r="CK11" i="19"/>
  <c r="CL4" i="20"/>
  <c r="CL91" i="20" s="1"/>
  <c r="CL93" i="20" s="1"/>
  <c r="CL4" i="19"/>
  <c r="CK14" i="3"/>
  <c r="CL5" i="3"/>
  <c r="CK13" i="3"/>
  <c r="AV55" i="20" l="1"/>
  <c r="AV56" i="20" s="1"/>
  <c r="AU62" i="20"/>
  <c r="CK28" i="20"/>
  <c r="CK40" i="20" s="1"/>
  <c r="CK24" i="20"/>
  <c r="CK36" i="20" s="1"/>
  <c r="CK26" i="20"/>
  <c r="CK38" i="20" s="1"/>
  <c r="CK21" i="20"/>
  <c r="CK33" i="20" s="1"/>
  <c r="CK19" i="20"/>
  <c r="CK31" i="20" s="1"/>
  <c r="CK27" i="20"/>
  <c r="CK39" i="20" s="1"/>
  <c r="CK25" i="20"/>
  <c r="CK37" i="20" s="1"/>
  <c r="CK22" i="20"/>
  <c r="CK34" i="20" s="1"/>
  <c r="CK20" i="20"/>
  <c r="CK32" i="20" s="1"/>
  <c r="CK23" i="20"/>
  <c r="CK35" i="20" s="1"/>
  <c r="CK103" i="20" s="1"/>
  <c r="CK13" i="20"/>
  <c r="CK13" i="19"/>
  <c r="CL5" i="20"/>
  <c r="CL5" i="19"/>
  <c r="CK14" i="20"/>
  <c r="CK14" i="19"/>
  <c r="CK15" i="3"/>
  <c r="CM4" i="3"/>
  <c r="CL10" i="3"/>
  <c r="CL11" i="3"/>
  <c r="CL7" i="3"/>
  <c r="CL6" i="3"/>
  <c r="CL75" i="20" l="1"/>
  <c r="AV58" i="20"/>
  <c r="AV78" i="20" s="1"/>
  <c r="AV79" i="20" s="1"/>
  <c r="AV80" i="20" s="1"/>
  <c r="AW77" i="20" s="1"/>
  <c r="AV69" i="20"/>
  <c r="AV70" i="20" s="1"/>
  <c r="AW68" i="20" s="1"/>
  <c r="AW72" i="20" s="1"/>
  <c r="CK41" i="20"/>
  <c r="CK46" i="20" s="1"/>
  <c r="CL6" i="20"/>
  <c r="CL85" i="20" s="1"/>
  <c r="CL6" i="19"/>
  <c r="CM4" i="20"/>
  <c r="CM91" i="20" s="1"/>
  <c r="CM93" i="20" s="1"/>
  <c r="CM4" i="19"/>
  <c r="CL7" i="20"/>
  <c r="CL7" i="19"/>
  <c r="CL11" i="20"/>
  <c r="CL11" i="19"/>
  <c r="CK15" i="20"/>
  <c r="CK15" i="19"/>
  <c r="CL10" i="20"/>
  <c r="CL10" i="19"/>
  <c r="CM5" i="3"/>
  <c r="CL13" i="3"/>
  <c r="CL14" i="3"/>
  <c r="CL86" i="20" l="1"/>
  <c r="CL95" i="20"/>
  <c r="AW88" i="20"/>
  <c r="AW47" i="20" s="1"/>
  <c r="AW82" i="20"/>
  <c r="AW96" i="20" s="1"/>
  <c r="AW98" i="20" s="1"/>
  <c r="AW48" i="20" s="1"/>
  <c r="AV59" i="20"/>
  <c r="AV61" i="20" s="1"/>
  <c r="AV62" i="20" s="1"/>
  <c r="CL27" i="20"/>
  <c r="CL39" i="20" s="1"/>
  <c r="CL28" i="20"/>
  <c r="CL40" i="20" s="1"/>
  <c r="CL26" i="20"/>
  <c r="CL38" i="20" s="1"/>
  <c r="CL23" i="20"/>
  <c r="CL35" i="20" s="1"/>
  <c r="CL103" i="20" s="1"/>
  <c r="CL24" i="20"/>
  <c r="CL36" i="20" s="1"/>
  <c r="CL22" i="20"/>
  <c r="CL34" i="20" s="1"/>
  <c r="CL19" i="20"/>
  <c r="CL31" i="20" s="1"/>
  <c r="CL20" i="20"/>
  <c r="CL32" i="20" s="1"/>
  <c r="CL21" i="20"/>
  <c r="CL33" i="20" s="1"/>
  <c r="CL25" i="20"/>
  <c r="CL37" i="20" s="1"/>
  <c r="CL14" i="20"/>
  <c r="CL14" i="19"/>
  <c r="CL13" i="20"/>
  <c r="CL13" i="19"/>
  <c r="CM5" i="20"/>
  <c r="CM5" i="19"/>
  <c r="CN4" i="3"/>
  <c r="CM11" i="3"/>
  <c r="CM10" i="3"/>
  <c r="CM6" i="3"/>
  <c r="CL15" i="3"/>
  <c r="CM7" i="3"/>
  <c r="CM75" i="20" l="1"/>
  <c r="AW102" i="20"/>
  <c r="AW104" i="20" s="1"/>
  <c r="AV64" i="20"/>
  <c r="AW49" i="20"/>
  <c r="AW53" i="20" s="1"/>
  <c r="CL41" i="20"/>
  <c r="CL46" i="20" s="1"/>
  <c r="CL15" i="20"/>
  <c r="CL15" i="19"/>
  <c r="CM6" i="20"/>
  <c r="CM85" i="20" s="1"/>
  <c r="CM6" i="19"/>
  <c r="CM7" i="20"/>
  <c r="CM7" i="19"/>
  <c r="CM11" i="20"/>
  <c r="CM11" i="19"/>
  <c r="CN4" i="20"/>
  <c r="CN91" i="20" s="1"/>
  <c r="CN93" i="20" s="1"/>
  <c r="CN4" i="19"/>
  <c r="CM10" i="20"/>
  <c r="CM10" i="19"/>
  <c r="CM13" i="3"/>
  <c r="CM14" i="3"/>
  <c r="CN5" i="3"/>
  <c r="CM86" i="20" l="1"/>
  <c r="CM95" i="20"/>
  <c r="AW55" i="20"/>
  <c r="AW56" i="20" s="1"/>
  <c r="CM25" i="20"/>
  <c r="CM37" i="20" s="1"/>
  <c r="CM28" i="20"/>
  <c r="CM40" i="20" s="1"/>
  <c r="CM27" i="20"/>
  <c r="CM39" i="20" s="1"/>
  <c r="CM24" i="20"/>
  <c r="CM36" i="20" s="1"/>
  <c r="CM23" i="20"/>
  <c r="CM35" i="20" s="1"/>
  <c r="CM103" i="20" s="1"/>
  <c r="CM20" i="20"/>
  <c r="CM32" i="20" s="1"/>
  <c r="CM26" i="20"/>
  <c r="CM38" i="20" s="1"/>
  <c r="CM22" i="20"/>
  <c r="CM34" i="20" s="1"/>
  <c r="CM19" i="20"/>
  <c r="CM31" i="20" s="1"/>
  <c r="CM21" i="20"/>
  <c r="CM33" i="20" s="1"/>
  <c r="CN5" i="20"/>
  <c r="CN5" i="19"/>
  <c r="CM14" i="20"/>
  <c r="CM14" i="19"/>
  <c r="CM13" i="20"/>
  <c r="CM13" i="19"/>
  <c r="CO4" i="3"/>
  <c r="CN10" i="3"/>
  <c r="CN11" i="3"/>
  <c r="CN6" i="3"/>
  <c r="CM15" i="3"/>
  <c r="CN7" i="3"/>
  <c r="CN75" i="20" l="1"/>
  <c r="AW58" i="20"/>
  <c r="AW78" i="20" s="1"/>
  <c r="AW79" i="20" s="1"/>
  <c r="AW80" i="20" s="1"/>
  <c r="AX77" i="20" s="1"/>
  <c r="AW69" i="20"/>
  <c r="AW70" i="20" s="1"/>
  <c r="AX68" i="20" s="1"/>
  <c r="AX72" i="20" s="1"/>
  <c r="CM41" i="20"/>
  <c r="CM46" i="20" s="1"/>
  <c r="CN7" i="20"/>
  <c r="CN7" i="19"/>
  <c r="CN10" i="20"/>
  <c r="CN10" i="19"/>
  <c r="CO4" i="20"/>
  <c r="CO91" i="20" s="1"/>
  <c r="CO93" i="20" s="1"/>
  <c r="CO4" i="19"/>
  <c r="CM15" i="20"/>
  <c r="CM15" i="19"/>
  <c r="CN6" i="20"/>
  <c r="CN85" i="20" s="1"/>
  <c r="CN86" i="20" s="1"/>
  <c r="CN6" i="19"/>
  <c r="CN11" i="20"/>
  <c r="CN11" i="19"/>
  <c r="CO5" i="3"/>
  <c r="CN14" i="3"/>
  <c r="CN13" i="3"/>
  <c r="CN95" i="20" l="1"/>
  <c r="AW59" i="20"/>
  <c r="AW61" i="20" s="1"/>
  <c r="AW62" i="20" s="1"/>
  <c r="AX88" i="20"/>
  <c r="AX47" i="20" s="1"/>
  <c r="AX82" i="20"/>
  <c r="AX96" i="20" s="1"/>
  <c r="AX98" i="20" s="1"/>
  <c r="AX48" i="20" s="1"/>
  <c r="CN27" i="20"/>
  <c r="CN39" i="20" s="1"/>
  <c r="CN24" i="20"/>
  <c r="CN36" i="20" s="1"/>
  <c r="CN23" i="20"/>
  <c r="CN35" i="20" s="1"/>
  <c r="CN103" i="20" s="1"/>
  <c r="CN25" i="20"/>
  <c r="CN37" i="20" s="1"/>
  <c r="CN22" i="20"/>
  <c r="CN34" i="20" s="1"/>
  <c r="CN26" i="20"/>
  <c r="CN38" i="20" s="1"/>
  <c r="CN19" i="20"/>
  <c r="CN31" i="20" s="1"/>
  <c r="CN28" i="20"/>
  <c r="CN40" i="20" s="1"/>
  <c r="CN21" i="20"/>
  <c r="CN33" i="20" s="1"/>
  <c r="CN20" i="20"/>
  <c r="CN32" i="20" s="1"/>
  <c r="CN13" i="20"/>
  <c r="CN13" i="19"/>
  <c r="CN14" i="20"/>
  <c r="CN14" i="19"/>
  <c r="CO5" i="20"/>
  <c r="CO5" i="19"/>
  <c r="CO6" i="3"/>
  <c r="CO7" i="3"/>
  <c r="CN15" i="3"/>
  <c r="CP4" i="3"/>
  <c r="CO10" i="3"/>
  <c r="CO11" i="3"/>
  <c r="AX49" i="20" l="1"/>
  <c r="AX53" i="20" s="1"/>
  <c r="AX102" i="20"/>
  <c r="AX104" i="20" s="1"/>
  <c r="CO75" i="20"/>
  <c r="AX55" i="20"/>
  <c r="AX69" i="20" s="1"/>
  <c r="AX70" i="20" s="1"/>
  <c r="AY68" i="20" s="1"/>
  <c r="AY72" i="20" s="1"/>
  <c r="AW64" i="20"/>
  <c r="CN41" i="20"/>
  <c r="CN46" i="20" s="1"/>
  <c r="CO7" i="20"/>
  <c r="CO7" i="19"/>
  <c r="CO10" i="20"/>
  <c r="CO10" i="19"/>
  <c r="CO6" i="19"/>
  <c r="CO6" i="20"/>
  <c r="CO85" i="20" s="1"/>
  <c r="CO86" i="20" s="1"/>
  <c r="CP4" i="20"/>
  <c r="CP91" i="20" s="1"/>
  <c r="CP93" i="20" s="1"/>
  <c r="CP4" i="19"/>
  <c r="CO11" i="19"/>
  <c r="CO11" i="20"/>
  <c r="CN15" i="20"/>
  <c r="CN15" i="19"/>
  <c r="CO13" i="3"/>
  <c r="CO14" i="3"/>
  <c r="CP5" i="3"/>
  <c r="CO95" i="20" l="1"/>
  <c r="AX56" i="20"/>
  <c r="CO28" i="20"/>
  <c r="CO40" i="20" s="1"/>
  <c r="CO27" i="20"/>
  <c r="CO39" i="20" s="1"/>
  <c r="CO24" i="20"/>
  <c r="CO36" i="20" s="1"/>
  <c r="CO25" i="20"/>
  <c r="CO37" i="20" s="1"/>
  <c r="CO26" i="20"/>
  <c r="CO38" i="20" s="1"/>
  <c r="CO21" i="20"/>
  <c r="CO33" i="20" s="1"/>
  <c r="CO19" i="20"/>
  <c r="CO31" i="20" s="1"/>
  <c r="CO20" i="20"/>
  <c r="CO32" i="20" s="1"/>
  <c r="CO23" i="20"/>
  <c r="CO35" i="20" s="1"/>
  <c r="CO103" i="20" s="1"/>
  <c r="CO22" i="20"/>
  <c r="CO34" i="20" s="1"/>
  <c r="CP5" i="20"/>
  <c r="CP5" i="19"/>
  <c r="CO14" i="20"/>
  <c r="CO14" i="19"/>
  <c r="CO13" i="20"/>
  <c r="CO13" i="19"/>
  <c r="CP7" i="3"/>
  <c r="CO15" i="3"/>
  <c r="CP10" i="3"/>
  <c r="CP11" i="3"/>
  <c r="CQ4" i="3"/>
  <c r="CP6" i="3"/>
  <c r="CP75" i="20" l="1"/>
  <c r="AX58" i="20"/>
  <c r="AX78" i="20" s="1"/>
  <c r="AX79" i="20" s="1"/>
  <c r="AX80" i="20" s="1"/>
  <c r="AY77" i="20" s="1"/>
  <c r="AX59" i="20"/>
  <c r="CO41" i="20"/>
  <c r="CO46" i="20" s="1"/>
  <c r="CP6" i="20"/>
  <c r="CP85" i="20" s="1"/>
  <c r="CP6" i="19"/>
  <c r="CP7" i="20"/>
  <c r="CP7" i="19"/>
  <c r="CO15" i="20"/>
  <c r="CO15" i="19"/>
  <c r="CQ4" i="20"/>
  <c r="CQ91" i="20" s="1"/>
  <c r="CQ93" i="20" s="1"/>
  <c r="CQ4" i="19"/>
  <c r="CP11" i="20"/>
  <c r="CP11" i="19"/>
  <c r="CP10" i="20"/>
  <c r="CP95" i="20" s="1"/>
  <c r="CP10" i="19"/>
  <c r="CP14" i="3"/>
  <c r="CQ5" i="3"/>
  <c r="CP13" i="3"/>
  <c r="CP86" i="20" l="1"/>
  <c r="AX61" i="20"/>
  <c r="AX64" i="20" s="1"/>
  <c r="AX62" i="20"/>
  <c r="AY88" i="20"/>
  <c r="AY47" i="20" s="1"/>
  <c r="AY82" i="20"/>
  <c r="AY96" i="20" s="1"/>
  <c r="AY98" i="20" s="1"/>
  <c r="AY48" i="20" s="1"/>
  <c r="CP27" i="20"/>
  <c r="CP39" i="20" s="1"/>
  <c r="CP28" i="20"/>
  <c r="CP40" i="20" s="1"/>
  <c r="CP26" i="20"/>
  <c r="CP38" i="20" s="1"/>
  <c r="CP23" i="20"/>
  <c r="CP35" i="20" s="1"/>
  <c r="CP103" i="20" s="1"/>
  <c r="CP24" i="20"/>
  <c r="CP36" i="20" s="1"/>
  <c r="CP21" i="20"/>
  <c r="CP33" i="20" s="1"/>
  <c r="CP20" i="20"/>
  <c r="CP32" i="20" s="1"/>
  <c r="CP25" i="20"/>
  <c r="CP37" i="20" s="1"/>
  <c r="CP22" i="20"/>
  <c r="CP34" i="20" s="1"/>
  <c r="CP19" i="20"/>
  <c r="CP31" i="20" s="1"/>
  <c r="CP13" i="20"/>
  <c r="CP13" i="19"/>
  <c r="CQ5" i="20"/>
  <c r="CQ5" i="19"/>
  <c r="CP14" i="20"/>
  <c r="CP14" i="19"/>
  <c r="CP15" i="3"/>
  <c r="CQ7" i="3"/>
  <c r="CQ6" i="3"/>
  <c r="CR4" i="3"/>
  <c r="CQ11" i="3"/>
  <c r="CQ10" i="3"/>
  <c r="AY49" i="20" l="1"/>
  <c r="AY53" i="20" s="1"/>
  <c r="AY102" i="20"/>
  <c r="AY104" i="20" s="1"/>
  <c r="CQ75" i="20"/>
  <c r="CQ85" i="20"/>
  <c r="AY55" i="20"/>
  <c r="AY69" i="20" s="1"/>
  <c r="AY70" i="20" s="1"/>
  <c r="AZ68" i="20" s="1"/>
  <c r="AZ72" i="20" s="1"/>
  <c r="CP41" i="20"/>
  <c r="CP46" i="20" s="1"/>
  <c r="CQ7" i="20"/>
  <c r="CQ7" i="19"/>
  <c r="CP15" i="20"/>
  <c r="CP15" i="19"/>
  <c r="CR4" i="19"/>
  <c r="CR4" i="20"/>
  <c r="CR91" i="20" s="1"/>
  <c r="CR93" i="20" s="1"/>
  <c r="CQ10" i="20"/>
  <c r="CQ95" i="20" s="1"/>
  <c r="CQ10" i="19"/>
  <c r="CQ11" i="19"/>
  <c r="CQ11" i="20"/>
  <c r="CQ6" i="20"/>
  <c r="CQ6" i="19"/>
  <c r="CQ14" i="3"/>
  <c r="CQ13" i="3"/>
  <c r="CR5" i="3"/>
  <c r="CQ86" i="20" l="1"/>
  <c r="AY56" i="20"/>
  <c r="CQ28" i="20"/>
  <c r="CQ40" i="20" s="1"/>
  <c r="CQ25" i="20"/>
  <c r="CQ37" i="20" s="1"/>
  <c r="CQ26" i="20"/>
  <c r="CQ38" i="20" s="1"/>
  <c r="CQ20" i="20"/>
  <c r="CQ32" i="20" s="1"/>
  <c r="CQ24" i="20"/>
  <c r="CQ36" i="20" s="1"/>
  <c r="CQ23" i="20"/>
  <c r="CQ35" i="20" s="1"/>
  <c r="CQ103" i="20" s="1"/>
  <c r="CQ22" i="20"/>
  <c r="CQ34" i="20" s="1"/>
  <c r="CQ21" i="20"/>
  <c r="CQ33" i="20" s="1"/>
  <c r="CQ27" i="20"/>
  <c r="CQ39" i="20" s="1"/>
  <c r="CQ19" i="20"/>
  <c r="CQ31" i="20" s="1"/>
  <c r="CR5" i="20"/>
  <c r="CR5" i="19"/>
  <c r="CQ13" i="20"/>
  <c r="CQ13" i="19"/>
  <c r="CQ14" i="19"/>
  <c r="CQ14" i="20"/>
  <c r="CQ15" i="3"/>
  <c r="CR7" i="3"/>
  <c r="CS4" i="3"/>
  <c r="CR10" i="3"/>
  <c r="CR11" i="3"/>
  <c r="CR6" i="3"/>
  <c r="CR75" i="20" l="1"/>
  <c r="AY58" i="20"/>
  <c r="AY78" i="20" s="1"/>
  <c r="AY79" i="20" s="1"/>
  <c r="AY80" i="20" s="1"/>
  <c r="AZ77" i="20" s="1"/>
  <c r="AY59" i="20"/>
  <c r="CQ41" i="20"/>
  <c r="CQ46" i="20" s="1"/>
  <c r="CR7" i="20"/>
  <c r="CR7" i="19"/>
  <c r="CQ15" i="20"/>
  <c r="CQ15" i="19"/>
  <c r="CR10" i="20"/>
  <c r="CR10" i="19"/>
  <c r="CR6" i="20"/>
  <c r="CR85" i="20" s="1"/>
  <c r="CR86" i="20" s="1"/>
  <c r="CR6" i="19"/>
  <c r="CR11" i="20"/>
  <c r="CR11" i="19"/>
  <c r="CS4" i="20"/>
  <c r="CS91" i="20" s="1"/>
  <c r="CS93" i="20" s="1"/>
  <c r="CS4" i="19"/>
  <c r="CR14" i="3"/>
  <c r="CR13" i="3"/>
  <c r="CS5" i="3"/>
  <c r="CR95" i="20" l="1"/>
  <c r="AY61" i="20"/>
  <c r="AY64" i="20" s="1"/>
  <c r="AY62" i="20"/>
  <c r="AZ82" i="20"/>
  <c r="AZ96" i="20" s="1"/>
  <c r="AZ98" i="20" s="1"/>
  <c r="AZ48" i="20" s="1"/>
  <c r="AZ88" i="20"/>
  <c r="AZ47" i="20" s="1"/>
  <c r="AZ102" i="20" s="1"/>
  <c r="AZ104" i="20" s="1"/>
  <c r="CR24" i="20"/>
  <c r="CR36" i="20" s="1"/>
  <c r="CR23" i="20"/>
  <c r="CR35" i="20" s="1"/>
  <c r="CR103" i="20" s="1"/>
  <c r="CR22" i="20"/>
  <c r="CR34" i="20" s="1"/>
  <c r="CR28" i="20"/>
  <c r="CR40" i="20" s="1"/>
  <c r="CR27" i="20"/>
  <c r="CR39" i="20" s="1"/>
  <c r="CR25" i="20"/>
  <c r="CR37" i="20" s="1"/>
  <c r="CR26" i="20"/>
  <c r="CR38" i="20" s="1"/>
  <c r="CR20" i="20"/>
  <c r="CR32" i="20" s="1"/>
  <c r="CR19" i="20"/>
  <c r="CR31" i="20" s="1"/>
  <c r="CR21" i="20"/>
  <c r="CR33" i="20" s="1"/>
  <c r="CR13" i="20"/>
  <c r="CR13" i="19"/>
  <c r="CS5" i="19"/>
  <c r="CS5" i="20"/>
  <c r="CR14" i="20"/>
  <c r="CR14" i="19"/>
  <c r="CR15" i="3"/>
  <c r="CT4" i="3"/>
  <c r="CS10" i="3"/>
  <c r="CS11" i="3"/>
  <c r="CS6" i="3"/>
  <c r="CS7" i="3"/>
  <c r="CS75" i="20" l="1"/>
  <c r="AZ49" i="20"/>
  <c r="AZ53" i="20" s="1"/>
  <c r="CR41" i="20"/>
  <c r="CR46" i="20" s="1"/>
  <c r="CS7" i="20"/>
  <c r="CS7" i="19"/>
  <c r="CR15" i="20"/>
  <c r="CR15" i="19"/>
  <c r="CS11" i="20"/>
  <c r="CS11" i="19"/>
  <c r="CT4" i="20"/>
  <c r="CT91" i="20" s="1"/>
  <c r="CT93" i="20" s="1"/>
  <c r="CT4" i="19"/>
  <c r="CS6" i="20"/>
  <c r="CS85" i="20" s="1"/>
  <c r="CS86" i="20" s="1"/>
  <c r="CS6" i="19"/>
  <c r="CS10" i="20"/>
  <c r="CS95" i="20" s="1"/>
  <c r="CS10" i="19"/>
  <c r="CT5" i="3"/>
  <c r="CS14" i="3"/>
  <c r="CS13" i="3"/>
  <c r="AZ55" i="20" l="1"/>
  <c r="AZ56" i="20"/>
  <c r="CS28" i="20"/>
  <c r="CS40" i="20" s="1"/>
  <c r="CS24" i="20"/>
  <c r="CS36" i="20" s="1"/>
  <c r="CS23" i="20"/>
  <c r="CS35" i="20" s="1"/>
  <c r="CS103" i="20" s="1"/>
  <c r="CS22" i="20"/>
  <c r="CS34" i="20" s="1"/>
  <c r="CS27" i="20"/>
  <c r="CS39" i="20" s="1"/>
  <c r="CS25" i="20"/>
  <c r="CS37" i="20" s="1"/>
  <c r="CS21" i="20"/>
  <c r="CS33" i="20" s="1"/>
  <c r="CS19" i="20"/>
  <c r="CS31" i="20" s="1"/>
  <c r="CS26" i="20"/>
  <c r="CS38" i="20" s="1"/>
  <c r="CS20" i="20"/>
  <c r="CS32" i="20" s="1"/>
  <c r="CS13" i="19"/>
  <c r="CS13" i="20"/>
  <c r="CS14" i="20"/>
  <c r="CS14" i="19"/>
  <c r="CT5" i="20"/>
  <c r="CT5" i="19"/>
  <c r="CT6" i="3"/>
  <c r="CT7" i="3"/>
  <c r="CS15" i="3"/>
  <c r="CU4" i="3"/>
  <c r="CT10" i="3"/>
  <c r="CT11" i="3"/>
  <c r="CT75" i="20" l="1"/>
  <c r="AZ58" i="20"/>
  <c r="AZ78" i="20" s="1"/>
  <c r="AZ79" i="20" s="1"/>
  <c r="AZ80" i="20" s="1"/>
  <c r="BA77" i="20" s="1"/>
  <c r="AZ59" i="20"/>
  <c r="AZ61" i="20" s="1"/>
  <c r="AZ62" i="20" s="1"/>
  <c r="AZ69" i="20"/>
  <c r="AZ70" i="20" s="1"/>
  <c r="BA68" i="20" s="1"/>
  <c r="BA72" i="20" s="1"/>
  <c r="CS41" i="20"/>
  <c r="CS46" i="20" s="1"/>
  <c r="CT7" i="20"/>
  <c r="CT7" i="19"/>
  <c r="CT10" i="19"/>
  <c r="CT10" i="20"/>
  <c r="CT95" i="20" s="1"/>
  <c r="CT6" i="20"/>
  <c r="CT85" i="20" s="1"/>
  <c r="CT86" i="20" s="1"/>
  <c r="CT6" i="19"/>
  <c r="CU4" i="20"/>
  <c r="CU91" i="20" s="1"/>
  <c r="CU93" i="20" s="1"/>
  <c r="CU4" i="19"/>
  <c r="CT11" i="20"/>
  <c r="CT11" i="19"/>
  <c r="CS15" i="20"/>
  <c r="CS15" i="19"/>
  <c r="CT13" i="3"/>
  <c r="CU5" i="3"/>
  <c r="CT14" i="3"/>
  <c r="AZ64" i="20" l="1"/>
  <c r="BA88" i="20"/>
  <c r="BA47" i="20" s="1"/>
  <c r="BA102" i="20" s="1"/>
  <c r="BA104" i="20" s="1"/>
  <c r="BA82" i="20"/>
  <c r="BA96" i="20" s="1"/>
  <c r="BA98" i="20" s="1"/>
  <c r="BA48" i="20" s="1"/>
  <c r="CT27" i="20"/>
  <c r="CT39" i="20" s="1"/>
  <c r="CT26" i="20"/>
  <c r="CT38" i="20" s="1"/>
  <c r="CT23" i="20"/>
  <c r="CT35" i="20" s="1"/>
  <c r="CT103" i="20" s="1"/>
  <c r="CT25" i="20"/>
  <c r="CT37" i="20" s="1"/>
  <c r="CT24" i="20"/>
  <c r="CT36" i="20" s="1"/>
  <c r="CT28" i="20"/>
  <c r="CT40" i="20" s="1"/>
  <c r="CT22" i="20"/>
  <c r="CT34" i="20" s="1"/>
  <c r="CT20" i="20"/>
  <c r="CT32" i="20" s="1"/>
  <c r="CT19" i="20"/>
  <c r="CT31" i="20" s="1"/>
  <c r="CT21" i="20"/>
  <c r="CT33" i="20" s="1"/>
  <c r="CT14" i="20"/>
  <c r="CT14" i="19"/>
  <c r="CU5" i="20"/>
  <c r="CU5" i="19"/>
  <c r="CT13" i="20"/>
  <c r="CT13" i="19"/>
  <c r="CV4" i="3"/>
  <c r="CU11" i="3"/>
  <c r="CU10" i="3"/>
  <c r="CT15" i="3"/>
  <c r="CU6" i="3"/>
  <c r="CU7" i="3"/>
  <c r="CU75" i="20" l="1"/>
  <c r="BA49" i="20"/>
  <c r="BA53" i="20" s="1"/>
  <c r="CT41" i="20"/>
  <c r="CT46" i="20" s="1"/>
  <c r="CU11" i="20"/>
  <c r="CU11" i="19"/>
  <c r="CV4" i="20"/>
  <c r="CV91" i="20" s="1"/>
  <c r="CV93" i="20" s="1"/>
  <c r="CV4" i="19"/>
  <c r="CU7" i="20"/>
  <c r="CU7" i="19"/>
  <c r="CU6" i="20"/>
  <c r="CU85" i="20" s="1"/>
  <c r="CU86" i="20" s="1"/>
  <c r="CU6" i="19"/>
  <c r="CT15" i="20"/>
  <c r="CT15" i="19"/>
  <c r="CU10" i="20"/>
  <c r="CU95" i="20" s="1"/>
  <c r="CU10" i="19"/>
  <c r="CU14" i="3"/>
  <c r="CV5" i="3"/>
  <c r="CU13" i="3"/>
  <c r="BA55" i="20" l="1"/>
  <c r="BA56" i="20"/>
  <c r="CU28" i="20"/>
  <c r="CU40" i="20" s="1"/>
  <c r="CU27" i="20"/>
  <c r="CU39" i="20" s="1"/>
  <c r="CU25" i="20"/>
  <c r="CU37" i="20" s="1"/>
  <c r="CU26" i="20"/>
  <c r="CU38" i="20" s="1"/>
  <c r="CU20" i="20"/>
  <c r="CU32" i="20" s="1"/>
  <c r="CU23" i="20"/>
  <c r="CU35" i="20" s="1"/>
  <c r="CU103" i="20" s="1"/>
  <c r="CU24" i="20"/>
  <c r="CU36" i="20" s="1"/>
  <c r="CU21" i="20"/>
  <c r="CU33" i="20" s="1"/>
  <c r="CU22" i="20"/>
  <c r="CU34" i="20" s="1"/>
  <c r="CU19" i="20"/>
  <c r="CU31" i="20" s="1"/>
  <c r="CV5" i="19"/>
  <c r="CV5" i="20"/>
  <c r="CU13" i="20"/>
  <c r="CU13" i="19"/>
  <c r="CU14" i="20"/>
  <c r="CU14" i="19"/>
  <c r="CV6" i="3"/>
  <c r="CV7" i="3"/>
  <c r="CW4" i="3"/>
  <c r="CV10" i="3"/>
  <c r="CV11" i="3"/>
  <c r="CU15" i="3"/>
  <c r="CV75" i="20" l="1"/>
  <c r="BA58" i="20"/>
  <c r="BA78" i="20" s="1"/>
  <c r="BA79" i="20" s="1"/>
  <c r="BA80" i="20" s="1"/>
  <c r="BB77" i="20" s="1"/>
  <c r="BA59" i="20"/>
  <c r="BA61" i="20" s="1"/>
  <c r="BA62" i="20" s="1"/>
  <c r="BA69" i="20"/>
  <c r="BA70" i="20" s="1"/>
  <c r="BB68" i="20" s="1"/>
  <c r="BB72" i="20" s="1"/>
  <c r="BA64" i="20"/>
  <c r="CU41" i="20"/>
  <c r="CU46" i="20" s="1"/>
  <c r="CU15" i="20"/>
  <c r="CU15" i="19"/>
  <c r="CV6" i="20"/>
  <c r="CV85" i="20" s="1"/>
  <c r="CV86" i="20" s="1"/>
  <c r="CV6" i="19"/>
  <c r="CV7" i="20"/>
  <c r="CV7" i="19"/>
  <c r="CV11" i="20"/>
  <c r="CV11" i="19"/>
  <c r="CV10" i="20"/>
  <c r="CV10" i="19"/>
  <c r="CW4" i="20"/>
  <c r="CW91" i="20" s="1"/>
  <c r="CW93" i="20" s="1"/>
  <c r="CW4" i="19"/>
  <c r="CV13" i="3"/>
  <c r="CV14" i="3"/>
  <c r="CW5" i="3"/>
  <c r="CV95" i="20" l="1"/>
  <c r="BB82" i="20"/>
  <c r="BB96" i="20" s="1"/>
  <c r="BB98" i="20" s="1"/>
  <c r="BB48" i="20" s="1"/>
  <c r="BB88" i="20"/>
  <c r="BB47" i="20" s="1"/>
  <c r="BB102" i="20" s="1"/>
  <c r="BB104" i="20" s="1"/>
  <c r="CV28" i="20"/>
  <c r="CV40" i="20" s="1"/>
  <c r="CV27" i="20"/>
  <c r="CV39" i="20" s="1"/>
  <c r="CV26" i="20"/>
  <c r="CV38" i="20" s="1"/>
  <c r="CV22" i="20"/>
  <c r="CV34" i="20" s="1"/>
  <c r="CV25" i="20"/>
  <c r="CV37" i="20" s="1"/>
  <c r="CV21" i="20"/>
  <c r="CV33" i="20" s="1"/>
  <c r="CV23" i="20"/>
  <c r="CV35" i="20" s="1"/>
  <c r="CV103" i="20" s="1"/>
  <c r="CV20" i="20"/>
  <c r="CV32" i="20" s="1"/>
  <c r="CV19" i="20"/>
  <c r="CV31" i="20" s="1"/>
  <c r="CV24" i="20"/>
  <c r="CV36" i="20" s="1"/>
  <c r="CW5" i="20"/>
  <c r="CW5" i="19"/>
  <c r="CV14" i="20"/>
  <c r="CV14" i="19"/>
  <c r="CV13" i="20"/>
  <c r="CV13" i="19"/>
  <c r="CV15" i="3"/>
  <c r="CW7" i="3"/>
  <c r="CX4" i="3"/>
  <c r="CW10" i="3"/>
  <c r="CW11" i="3"/>
  <c r="CW6" i="3"/>
  <c r="CW75" i="20" l="1"/>
  <c r="BB49" i="20"/>
  <c r="BB53" i="20" s="1"/>
  <c r="CV41" i="20"/>
  <c r="CV46" i="20" s="1"/>
  <c r="CW6" i="19"/>
  <c r="CW6" i="20"/>
  <c r="CW85" i="20" s="1"/>
  <c r="CW86" i="20" s="1"/>
  <c r="CV15" i="19"/>
  <c r="CV15" i="20"/>
  <c r="CW7" i="20"/>
  <c r="CW7" i="19"/>
  <c r="CW11" i="20"/>
  <c r="CW11" i="19"/>
  <c r="CW10" i="20"/>
  <c r="CW95" i="20" s="1"/>
  <c r="CW10" i="19"/>
  <c r="CX4" i="20"/>
  <c r="CX91" i="20" s="1"/>
  <c r="CX93" i="20" s="1"/>
  <c r="CX4" i="19"/>
  <c r="CW14" i="3"/>
  <c r="CX5" i="3"/>
  <c r="CW13" i="3"/>
  <c r="BB55" i="20" l="1"/>
  <c r="BB69" i="20" s="1"/>
  <c r="BB70" i="20" s="1"/>
  <c r="BC68" i="20" s="1"/>
  <c r="BC72" i="20" s="1"/>
  <c r="CW28" i="20"/>
  <c r="CW40" i="20" s="1"/>
  <c r="CW24" i="20"/>
  <c r="CW36" i="20" s="1"/>
  <c r="CW22" i="20"/>
  <c r="CW34" i="20" s="1"/>
  <c r="CW23" i="20"/>
  <c r="CW35" i="20" s="1"/>
  <c r="CW103" i="20" s="1"/>
  <c r="CW21" i="20"/>
  <c r="CW33" i="20" s="1"/>
  <c r="CW19" i="20"/>
  <c r="CW31" i="20" s="1"/>
  <c r="CW26" i="20"/>
  <c r="CW38" i="20" s="1"/>
  <c r="CW25" i="20"/>
  <c r="CW37" i="20" s="1"/>
  <c r="CW27" i="20"/>
  <c r="CW39" i="20" s="1"/>
  <c r="CW20" i="20"/>
  <c r="CW32" i="20" s="1"/>
  <c r="CX5" i="20"/>
  <c r="CX5" i="19"/>
  <c r="CW13" i="20"/>
  <c r="CW13" i="19"/>
  <c r="CW14" i="20"/>
  <c r="CW14" i="19"/>
  <c r="CW15" i="3"/>
  <c r="CX6" i="3"/>
  <c r="CX10" i="3"/>
  <c r="CX11" i="3"/>
  <c r="CY4" i="3"/>
  <c r="CX7" i="3"/>
  <c r="CX75" i="20" l="1"/>
  <c r="BB56" i="20"/>
  <c r="CW41" i="20"/>
  <c r="CW46" i="20" s="1"/>
  <c r="CX7" i="20"/>
  <c r="CX7" i="19"/>
  <c r="CW15" i="20"/>
  <c r="CW15" i="19"/>
  <c r="CX6" i="20"/>
  <c r="CX85" i="20" s="1"/>
  <c r="CX6" i="19"/>
  <c r="CY4" i="20"/>
  <c r="CY91" i="20" s="1"/>
  <c r="CY93" i="20" s="1"/>
  <c r="CY4" i="19"/>
  <c r="CX11" i="20"/>
  <c r="CX11" i="19"/>
  <c r="CX10" i="20"/>
  <c r="CX95" i="20" s="1"/>
  <c r="CX10" i="19"/>
  <c r="CX13" i="3"/>
  <c r="CY5" i="3"/>
  <c r="CX14" i="3"/>
  <c r="CX86" i="20" l="1"/>
  <c r="BB58" i="20"/>
  <c r="BB78" i="20" s="1"/>
  <c r="BB79" i="20" s="1"/>
  <c r="BB80" i="20" s="1"/>
  <c r="BC77" i="20" s="1"/>
  <c r="CX27" i="20"/>
  <c r="CX39" i="20" s="1"/>
  <c r="CX26" i="20"/>
  <c r="CX38" i="20" s="1"/>
  <c r="CX23" i="20"/>
  <c r="CX35" i="20" s="1"/>
  <c r="CX103" i="20" s="1"/>
  <c r="CX28" i="20"/>
  <c r="CX40" i="20" s="1"/>
  <c r="CX25" i="20"/>
  <c r="CX37" i="20" s="1"/>
  <c r="CX24" i="20"/>
  <c r="CX36" i="20" s="1"/>
  <c r="CX22" i="20"/>
  <c r="CX34" i="20" s="1"/>
  <c r="CX20" i="20"/>
  <c r="CX32" i="20" s="1"/>
  <c r="CX19" i="20"/>
  <c r="CX31" i="20" s="1"/>
  <c r="CX21" i="20"/>
  <c r="CX33" i="20" s="1"/>
  <c r="CX13" i="20"/>
  <c r="CX13" i="19"/>
  <c r="CX14" i="20"/>
  <c r="CX14" i="19"/>
  <c r="CY5" i="20"/>
  <c r="CY5" i="19"/>
  <c r="CZ4" i="3"/>
  <c r="CY11" i="3"/>
  <c r="CY10" i="3"/>
  <c r="CX15" i="3"/>
  <c r="CY7" i="3"/>
  <c r="CY6" i="3"/>
  <c r="CY75" i="20" l="1"/>
  <c r="BB59" i="20"/>
  <c r="BC88" i="20"/>
  <c r="BC47" i="20" s="1"/>
  <c r="BC82" i="20"/>
  <c r="BC96" i="20" s="1"/>
  <c r="BC98" i="20" s="1"/>
  <c r="BC48" i="20" s="1"/>
  <c r="CX41" i="20"/>
  <c r="CX46" i="20" s="1"/>
  <c r="CY11" i="20"/>
  <c r="CY11" i="19"/>
  <c r="CX15" i="20"/>
  <c r="CX15" i="19"/>
  <c r="CY6" i="20"/>
  <c r="CY85" i="20" s="1"/>
  <c r="CY6" i="19"/>
  <c r="CY7" i="20"/>
  <c r="CY7" i="19"/>
  <c r="CZ4" i="20"/>
  <c r="CZ91" i="20" s="1"/>
  <c r="CZ93" i="20" s="1"/>
  <c r="CZ4" i="19"/>
  <c r="CY10" i="20"/>
  <c r="CY10" i="19"/>
  <c r="CY13" i="3"/>
  <c r="CY14" i="3"/>
  <c r="CZ5" i="3"/>
  <c r="CY86" i="20" l="1"/>
  <c r="BC102" i="20"/>
  <c r="BC104" i="20" s="1"/>
  <c r="CY95" i="20"/>
  <c r="BC49" i="20"/>
  <c r="BC53" i="20" s="1"/>
  <c r="BB61" i="20"/>
  <c r="BB64" i="20" s="1"/>
  <c r="BB62" i="20"/>
  <c r="CY25" i="20"/>
  <c r="CY37" i="20" s="1"/>
  <c r="CY24" i="20"/>
  <c r="CY36" i="20" s="1"/>
  <c r="CY23" i="20"/>
  <c r="CY35" i="20" s="1"/>
  <c r="CY103" i="20" s="1"/>
  <c r="CY20" i="20"/>
  <c r="CY32" i="20" s="1"/>
  <c r="CY27" i="20"/>
  <c r="CY39" i="20" s="1"/>
  <c r="CY28" i="20"/>
  <c r="CY40" i="20" s="1"/>
  <c r="CY19" i="20"/>
  <c r="CY31" i="20" s="1"/>
  <c r="CY26" i="20"/>
  <c r="CY38" i="20" s="1"/>
  <c r="CY22" i="20"/>
  <c r="CY34" i="20" s="1"/>
  <c r="CY21" i="20"/>
  <c r="CY33" i="20" s="1"/>
  <c r="CZ5" i="20"/>
  <c r="CZ5" i="19"/>
  <c r="CY14" i="20"/>
  <c r="CY14" i="19"/>
  <c r="CY13" i="20"/>
  <c r="CY13" i="19"/>
  <c r="CZ7" i="3"/>
  <c r="CZ6" i="3"/>
  <c r="CY15" i="3"/>
  <c r="DA4" i="3"/>
  <c r="CZ10" i="3"/>
  <c r="CZ11" i="3"/>
  <c r="CZ75" i="20" l="1"/>
  <c r="BC55" i="20"/>
  <c r="BC69" i="20" s="1"/>
  <c r="BC70" i="20" s="1"/>
  <c r="BD68" i="20" s="1"/>
  <c r="BD72" i="20" s="1"/>
  <c r="CY41" i="20"/>
  <c r="CY46" i="20" s="1"/>
  <c r="CZ6" i="19"/>
  <c r="CZ6" i="20"/>
  <c r="CZ85" i="20" s="1"/>
  <c r="CZ86" i="20" s="1"/>
  <c r="CZ10" i="20"/>
  <c r="CZ95" i="20" s="1"/>
  <c r="CZ10" i="19"/>
  <c r="CZ7" i="20"/>
  <c r="CZ7" i="19"/>
  <c r="DA4" i="20"/>
  <c r="DA91" i="20" s="1"/>
  <c r="DA93" i="20" s="1"/>
  <c r="DA4" i="19"/>
  <c r="CZ11" i="19"/>
  <c r="CZ11" i="20"/>
  <c r="CY15" i="20"/>
  <c r="CY15" i="19"/>
  <c r="CZ14" i="3"/>
  <c r="CZ13" i="3"/>
  <c r="DA5" i="3"/>
  <c r="BC56" i="20" l="1"/>
  <c r="CZ28" i="20"/>
  <c r="CZ40" i="20" s="1"/>
  <c r="CZ27" i="20"/>
  <c r="CZ39" i="20" s="1"/>
  <c r="CZ25" i="20"/>
  <c r="CZ37" i="20" s="1"/>
  <c r="CZ26" i="20"/>
  <c r="CZ38" i="20" s="1"/>
  <c r="CZ22" i="20"/>
  <c r="CZ34" i="20" s="1"/>
  <c r="CZ24" i="20"/>
  <c r="CZ36" i="20" s="1"/>
  <c r="CZ21" i="20"/>
  <c r="CZ33" i="20" s="1"/>
  <c r="CZ20" i="20"/>
  <c r="CZ32" i="20" s="1"/>
  <c r="CZ23" i="20"/>
  <c r="CZ35" i="20" s="1"/>
  <c r="CZ103" i="20" s="1"/>
  <c r="CZ19" i="20"/>
  <c r="CZ31" i="20" s="1"/>
  <c r="DA5" i="20"/>
  <c r="DA5" i="19"/>
  <c r="CZ13" i="20"/>
  <c r="CZ13" i="19"/>
  <c r="CZ14" i="20"/>
  <c r="CZ14" i="19"/>
  <c r="CZ15" i="3"/>
  <c r="DB4" i="3"/>
  <c r="DA10" i="3"/>
  <c r="DA11" i="3"/>
  <c r="DA7" i="3"/>
  <c r="DA6" i="3"/>
  <c r="DA75" i="20" l="1"/>
  <c r="BC58" i="20"/>
  <c r="BC78" i="20" s="1"/>
  <c r="BC79" i="20" s="1"/>
  <c r="BC80" i="20" s="1"/>
  <c r="BD77" i="20" s="1"/>
  <c r="CZ41" i="20"/>
  <c r="CZ46" i="20" s="1"/>
  <c r="CZ15" i="20"/>
  <c r="CZ15" i="19"/>
  <c r="DA6" i="20"/>
  <c r="DA85" i="20" s="1"/>
  <c r="DA6" i="19"/>
  <c r="DB4" i="20"/>
  <c r="DB91" i="20" s="1"/>
  <c r="DB93" i="20" s="1"/>
  <c r="DB4" i="19"/>
  <c r="DA7" i="19"/>
  <c r="DA7" i="20"/>
  <c r="DA11" i="20"/>
  <c r="DA11" i="19"/>
  <c r="DA10" i="20"/>
  <c r="DA95" i="20" s="1"/>
  <c r="DA10" i="19"/>
  <c r="DA13" i="3"/>
  <c r="DB5" i="3"/>
  <c r="DA14" i="3"/>
  <c r="DA86" i="20" l="1"/>
  <c r="BC59" i="20"/>
  <c r="BD82" i="20"/>
  <c r="BD96" i="20" s="1"/>
  <c r="BD98" i="20" s="1"/>
  <c r="BD48" i="20" s="1"/>
  <c r="BD88" i="20"/>
  <c r="BD47" i="20" s="1"/>
  <c r="DA28" i="20"/>
  <c r="DA40" i="20" s="1"/>
  <c r="DA24" i="20"/>
  <c r="DA36" i="20" s="1"/>
  <c r="DA26" i="20"/>
  <c r="DA38" i="20" s="1"/>
  <c r="DA22" i="20"/>
  <c r="DA34" i="20" s="1"/>
  <c r="DA27" i="20"/>
  <c r="DA39" i="20" s="1"/>
  <c r="DA21" i="20"/>
  <c r="DA33" i="20" s="1"/>
  <c r="DA19" i="20"/>
  <c r="DA31" i="20" s="1"/>
  <c r="DA23" i="20"/>
  <c r="DA35" i="20" s="1"/>
  <c r="DA103" i="20" s="1"/>
  <c r="DA20" i="20"/>
  <c r="DA32" i="20" s="1"/>
  <c r="DA25" i="20"/>
  <c r="DA37" i="20" s="1"/>
  <c r="DB5" i="20"/>
  <c r="DB5" i="19"/>
  <c r="DA14" i="20"/>
  <c r="DA14" i="19"/>
  <c r="DA13" i="20"/>
  <c r="DA13" i="19"/>
  <c r="DB7" i="3"/>
  <c r="DB6" i="3"/>
  <c r="DA15" i="3"/>
  <c r="DC4" i="3"/>
  <c r="DB10" i="3"/>
  <c r="DB11" i="3"/>
  <c r="DB75" i="20" l="1"/>
  <c r="BD49" i="20"/>
  <c r="BD53" i="20" s="1"/>
  <c r="BD102" i="20"/>
  <c r="BD104" i="20" s="1"/>
  <c r="BD55" i="20"/>
  <c r="BD56" i="20" s="1"/>
  <c r="BD58" i="20" s="1"/>
  <c r="BC61" i="20"/>
  <c r="BC64" i="20" s="1"/>
  <c r="DA41" i="20"/>
  <c r="DA46" i="20" s="1"/>
  <c r="DB6" i="20"/>
  <c r="DB85" i="20" s="1"/>
  <c r="DB86" i="20" s="1"/>
  <c r="DB6" i="19"/>
  <c r="DB10" i="20"/>
  <c r="DB95" i="20" s="1"/>
  <c r="DB10" i="19"/>
  <c r="DB7" i="20"/>
  <c r="DB7" i="19"/>
  <c r="DC4" i="20"/>
  <c r="DC91" i="20" s="1"/>
  <c r="DC93" i="20" s="1"/>
  <c r="DC4" i="19"/>
  <c r="DB11" i="20"/>
  <c r="DB11" i="19"/>
  <c r="DA15" i="20"/>
  <c r="DA15" i="19"/>
  <c r="DB14" i="3"/>
  <c r="DB13" i="3"/>
  <c r="DC5" i="3"/>
  <c r="BD59" i="20" l="1"/>
  <c r="BD61" i="20" s="1"/>
  <c r="BD62" i="20" s="1"/>
  <c r="BD78" i="20"/>
  <c r="BD79" i="20" s="1"/>
  <c r="BD80" i="20" s="1"/>
  <c r="BE77" i="20" s="1"/>
  <c r="BC62" i="20"/>
  <c r="BD69" i="20"/>
  <c r="BD70" i="20" s="1"/>
  <c r="BE68" i="20" s="1"/>
  <c r="BE72" i="20" s="1"/>
  <c r="BD64" i="20"/>
  <c r="DB27" i="20"/>
  <c r="DB39" i="20" s="1"/>
  <c r="DB28" i="20"/>
  <c r="DB40" i="20" s="1"/>
  <c r="DB26" i="20"/>
  <c r="DB38" i="20" s="1"/>
  <c r="DB23" i="20"/>
  <c r="DB35" i="20" s="1"/>
  <c r="DB103" i="20" s="1"/>
  <c r="DB25" i="20"/>
  <c r="DB37" i="20" s="1"/>
  <c r="DB22" i="20"/>
  <c r="DB34" i="20" s="1"/>
  <c r="DB19" i="20"/>
  <c r="DB31" i="20" s="1"/>
  <c r="DB21" i="20"/>
  <c r="DB33" i="20" s="1"/>
  <c r="DB24" i="20"/>
  <c r="DB36" i="20" s="1"/>
  <c r="DB20" i="20"/>
  <c r="DB32" i="20" s="1"/>
  <c r="DC5" i="20"/>
  <c r="DC5" i="19"/>
  <c r="DB13" i="20"/>
  <c r="DB13" i="19"/>
  <c r="DB14" i="20"/>
  <c r="DB14" i="19"/>
  <c r="DB15" i="3"/>
  <c r="DC7" i="3"/>
  <c r="DC6" i="3"/>
  <c r="DD4" i="3"/>
  <c r="DC11" i="3"/>
  <c r="DC10" i="3"/>
  <c r="DC75" i="20" l="1"/>
  <c r="BE88" i="20"/>
  <c r="BE47" i="20" s="1"/>
  <c r="BE82" i="20"/>
  <c r="BE96" i="20" s="1"/>
  <c r="BE98" i="20" s="1"/>
  <c r="BE48" i="20" s="1"/>
  <c r="DB41" i="20"/>
  <c r="DB46" i="20" s="1"/>
  <c r="DC7" i="20"/>
  <c r="DC7" i="19"/>
  <c r="DB15" i="20"/>
  <c r="DB15" i="19"/>
  <c r="DD4" i="20"/>
  <c r="DD91" i="20" s="1"/>
  <c r="DD93" i="20" s="1"/>
  <c r="DD4" i="19"/>
  <c r="DC10" i="20"/>
  <c r="DC10" i="19"/>
  <c r="DC11" i="20"/>
  <c r="DC11" i="19"/>
  <c r="DC6" i="20"/>
  <c r="DC85" i="20" s="1"/>
  <c r="DC86" i="20" s="1"/>
  <c r="DC6" i="19"/>
  <c r="DC14" i="3"/>
  <c r="DC13" i="3"/>
  <c r="DD5" i="3"/>
  <c r="DC95" i="20" l="1"/>
  <c r="BE49" i="20"/>
  <c r="BE53" i="20" s="1"/>
  <c r="BE102" i="20"/>
  <c r="BE104" i="20" s="1"/>
  <c r="BE55" i="20"/>
  <c r="DC25" i="20"/>
  <c r="DC37" i="20" s="1"/>
  <c r="DC27" i="20"/>
  <c r="DC39" i="20" s="1"/>
  <c r="DC24" i="20"/>
  <c r="DC36" i="20" s="1"/>
  <c r="DC23" i="20"/>
  <c r="DC35" i="20" s="1"/>
  <c r="DC103" i="20" s="1"/>
  <c r="DC20" i="20"/>
  <c r="DC32" i="20" s="1"/>
  <c r="DC28" i="20"/>
  <c r="DC40" i="20" s="1"/>
  <c r="DC26" i="20"/>
  <c r="DC38" i="20" s="1"/>
  <c r="DC22" i="20"/>
  <c r="DC34" i="20" s="1"/>
  <c r="DC21" i="20"/>
  <c r="DC33" i="20" s="1"/>
  <c r="DC19" i="20"/>
  <c r="DC31" i="20" s="1"/>
  <c r="DC13" i="20"/>
  <c r="DC13" i="19"/>
  <c r="DD5" i="20"/>
  <c r="DD5" i="19"/>
  <c r="DC14" i="20"/>
  <c r="DC14" i="19"/>
  <c r="DC15" i="3"/>
  <c r="DD6" i="3"/>
  <c r="DD7" i="3"/>
  <c r="DE4" i="3"/>
  <c r="DD10" i="3"/>
  <c r="DD11" i="3"/>
  <c r="DD75" i="20" l="1"/>
  <c r="BE69" i="20"/>
  <c r="BE70" i="20" s="1"/>
  <c r="BF68" i="20" s="1"/>
  <c r="BF72" i="20" s="1"/>
  <c r="BE56" i="20"/>
  <c r="DC41" i="20"/>
  <c r="DC46" i="20" s="1"/>
  <c r="DD11" i="20"/>
  <c r="DD11" i="19"/>
  <c r="DD6" i="20"/>
  <c r="DD85" i="20" s="1"/>
  <c r="DD86" i="20" s="1"/>
  <c r="DD6" i="19"/>
  <c r="DD10" i="20"/>
  <c r="DD95" i="20" s="1"/>
  <c r="DD10" i="19"/>
  <c r="DC15" i="20"/>
  <c r="DC15" i="19"/>
  <c r="DE4" i="20"/>
  <c r="DE91" i="20" s="1"/>
  <c r="DE93" i="20" s="1"/>
  <c r="DE4" i="19"/>
  <c r="DD7" i="20"/>
  <c r="DD7" i="19"/>
  <c r="DD13" i="3"/>
  <c r="DD14" i="3"/>
  <c r="DE5" i="3"/>
  <c r="BE58" i="20" l="1"/>
  <c r="BE59" i="20" s="1"/>
  <c r="BE61" i="20" s="1"/>
  <c r="BE62" i="20" s="1"/>
  <c r="DD24" i="20"/>
  <c r="DD36" i="20" s="1"/>
  <c r="DD23" i="20"/>
  <c r="DD35" i="20" s="1"/>
  <c r="DD103" i="20" s="1"/>
  <c r="DD28" i="20"/>
  <c r="DD40" i="20" s="1"/>
  <c r="DD25" i="20"/>
  <c r="DD37" i="20" s="1"/>
  <c r="DD22" i="20"/>
  <c r="DD34" i="20" s="1"/>
  <c r="DD27" i="20"/>
  <c r="DD39" i="20" s="1"/>
  <c r="DD19" i="20"/>
  <c r="DD31" i="20" s="1"/>
  <c r="DD21" i="20"/>
  <c r="DD33" i="20" s="1"/>
  <c r="DD20" i="20"/>
  <c r="DD32" i="20" s="1"/>
  <c r="DD26" i="20"/>
  <c r="DD38" i="20" s="1"/>
  <c r="DE5" i="20"/>
  <c r="DE5" i="19"/>
  <c r="DD14" i="20"/>
  <c r="DD14" i="19"/>
  <c r="DD13" i="20"/>
  <c r="DD13" i="19"/>
  <c r="DD15" i="3"/>
  <c r="DF4" i="3"/>
  <c r="DE10" i="3"/>
  <c r="DE11" i="3"/>
  <c r="DE7" i="3"/>
  <c r="DE6" i="3"/>
  <c r="DE75" i="20" l="1"/>
  <c r="BE78" i="20"/>
  <c r="BE79" i="20" s="1"/>
  <c r="BE80" i="20" s="1"/>
  <c r="BF77" i="20" s="1"/>
  <c r="BE64" i="20"/>
  <c r="DD41" i="20"/>
  <c r="DD46" i="20" s="1"/>
  <c r="DE6" i="19"/>
  <c r="DE6" i="20"/>
  <c r="DE85" i="20" s="1"/>
  <c r="DE86" i="20" s="1"/>
  <c r="DF4" i="20"/>
  <c r="DF91" i="20" s="1"/>
  <c r="DF93" i="20" s="1"/>
  <c r="DF4" i="19"/>
  <c r="DE11" i="20"/>
  <c r="DE11" i="19"/>
  <c r="DE7" i="20"/>
  <c r="DE7" i="19"/>
  <c r="DD15" i="20"/>
  <c r="DD15" i="19"/>
  <c r="DE10" i="20"/>
  <c r="DE10" i="19"/>
  <c r="DE13" i="3"/>
  <c r="DE14" i="3"/>
  <c r="DF5" i="3"/>
  <c r="DE95" i="20" l="1"/>
  <c r="BF88" i="20"/>
  <c r="BF47" i="20" s="1"/>
  <c r="BF82" i="20"/>
  <c r="BF96" i="20" s="1"/>
  <c r="BF98" i="20" s="1"/>
  <c r="BF48" i="20" s="1"/>
  <c r="DE28" i="20"/>
  <c r="DE40" i="20" s="1"/>
  <c r="DE27" i="20"/>
  <c r="DE39" i="20" s="1"/>
  <c r="DE24" i="20"/>
  <c r="DE36" i="20" s="1"/>
  <c r="DE25" i="20"/>
  <c r="DE37" i="20" s="1"/>
  <c r="DE22" i="20"/>
  <c r="DE34" i="20" s="1"/>
  <c r="DE26" i="20"/>
  <c r="DE38" i="20" s="1"/>
  <c r="DE21" i="20"/>
  <c r="DE33" i="20" s="1"/>
  <c r="DE19" i="20"/>
  <c r="DE31" i="20" s="1"/>
  <c r="DE23" i="20"/>
  <c r="DE35" i="20" s="1"/>
  <c r="DE103" i="20" s="1"/>
  <c r="DE20" i="20"/>
  <c r="DE32" i="20" s="1"/>
  <c r="DF5" i="20"/>
  <c r="DF5" i="19"/>
  <c r="DE14" i="20"/>
  <c r="DE14" i="19"/>
  <c r="DE13" i="20"/>
  <c r="DE13" i="19"/>
  <c r="DF6" i="3"/>
  <c r="DF10" i="3"/>
  <c r="DF11" i="3"/>
  <c r="DG4" i="3"/>
  <c r="DF7" i="3"/>
  <c r="DE15" i="3"/>
  <c r="DF75" i="20" l="1"/>
  <c r="BF49" i="20"/>
  <c r="BF53" i="20" s="1"/>
  <c r="BF102" i="20"/>
  <c r="BF104" i="20" s="1"/>
  <c r="BF55" i="20"/>
  <c r="BF69" i="20" s="1"/>
  <c r="BF70" i="20" s="1"/>
  <c r="BG68" i="20" s="1"/>
  <c r="BG72" i="20" s="1"/>
  <c r="DE41" i="20"/>
  <c r="DE46" i="20" s="1"/>
  <c r="DE15" i="20"/>
  <c r="DE15" i="19"/>
  <c r="DF10" i="20"/>
  <c r="DF10" i="19"/>
  <c r="DF7" i="20"/>
  <c r="DF7" i="19"/>
  <c r="DF6" i="20"/>
  <c r="DF85" i="20" s="1"/>
  <c r="DF86" i="20" s="1"/>
  <c r="DF6" i="19"/>
  <c r="DG4" i="20"/>
  <c r="DG91" i="20" s="1"/>
  <c r="DG93" i="20" s="1"/>
  <c r="DG4" i="19"/>
  <c r="DF11" i="20"/>
  <c r="DF11" i="19"/>
  <c r="DF13" i="3"/>
  <c r="DG5" i="3"/>
  <c r="DF14" i="3"/>
  <c r="DF95" i="20" l="1"/>
  <c r="BF56" i="20"/>
  <c r="DF27" i="20"/>
  <c r="DF39" i="20" s="1"/>
  <c r="DF28" i="20"/>
  <c r="DF40" i="20" s="1"/>
  <c r="DF26" i="20"/>
  <c r="DF38" i="20" s="1"/>
  <c r="DF23" i="20"/>
  <c r="DF35" i="20" s="1"/>
  <c r="DF103" i="20" s="1"/>
  <c r="DF21" i="20"/>
  <c r="DF33" i="20" s="1"/>
  <c r="DF24" i="20"/>
  <c r="DF36" i="20" s="1"/>
  <c r="DF25" i="20"/>
  <c r="DF37" i="20" s="1"/>
  <c r="DF20" i="20"/>
  <c r="DF32" i="20" s="1"/>
  <c r="DF22" i="20"/>
  <c r="DF34" i="20" s="1"/>
  <c r="DF19" i="20"/>
  <c r="DF31" i="20" s="1"/>
  <c r="DF14" i="20"/>
  <c r="DF14" i="19"/>
  <c r="DG5" i="20"/>
  <c r="DG5" i="19"/>
  <c r="DF13" i="20"/>
  <c r="DF13" i="19"/>
  <c r="DG7" i="3"/>
  <c r="DF15" i="3"/>
  <c r="DH4" i="3"/>
  <c r="DG11" i="3"/>
  <c r="DG10" i="3"/>
  <c r="DG6" i="3"/>
  <c r="DG75" i="20" l="1"/>
  <c r="BF58" i="20"/>
  <c r="BF78" i="20" s="1"/>
  <c r="DF41" i="20"/>
  <c r="DF46" i="20" s="1"/>
  <c r="DH4" i="19"/>
  <c r="DH4" i="20"/>
  <c r="DH91" i="20" s="1"/>
  <c r="DH93" i="20" s="1"/>
  <c r="DG6" i="20"/>
  <c r="DG85" i="20" s="1"/>
  <c r="DG86" i="20" s="1"/>
  <c r="DG6" i="19"/>
  <c r="DF15" i="20"/>
  <c r="DF15" i="19"/>
  <c r="DG10" i="20"/>
  <c r="DG95" i="20" s="1"/>
  <c r="DG10" i="19"/>
  <c r="DG7" i="20"/>
  <c r="DG7" i="19"/>
  <c r="DG11" i="20"/>
  <c r="DG11" i="19"/>
  <c r="DG14" i="3"/>
  <c r="DG13" i="3"/>
  <c r="DH5" i="3"/>
  <c r="BF59" i="20" l="1"/>
  <c r="BF79" i="20"/>
  <c r="BF80" i="20"/>
  <c r="BG77" i="20" s="1"/>
  <c r="DG28" i="20"/>
  <c r="DG40" i="20" s="1"/>
  <c r="DG25" i="20"/>
  <c r="DG37" i="20" s="1"/>
  <c r="DG26" i="20"/>
  <c r="DG38" i="20" s="1"/>
  <c r="DG20" i="20"/>
  <c r="DG32" i="20" s="1"/>
  <c r="DG27" i="20"/>
  <c r="DG39" i="20" s="1"/>
  <c r="DG21" i="20"/>
  <c r="DG33" i="20" s="1"/>
  <c r="DG24" i="20"/>
  <c r="DG36" i="20" s="1"/>
  <c r="DG23" i="20"/>
  <c r="DG35" i="20" s="1"/>
  <c r="DG103" i="20" s="1"/>
  <c r="DG19" i="20"/>
  <c r="DG31" i="20" s="1"/>
  <c r="DG22" i="20"/>
  <c r="DG34" i="20" s="1"/>
  <c r="DG14" i="20"/>
  <c r="DG14" i="19"/>
  <c r="DH5" i="20"/>
  <c r="DH5" i="19"/>
  <c r="DG13" i="20"/>
  <c r="DG13" i="19"/>
  <c r="DG15" i="3"/>
  <c r="DH6" i="3"/>
  <c r="DI4" i="3"/>
  <c r="DH10" i="3"/>
  <c r="DH11" i="3"/>
  <c r="DH7" i="3"/>
  <c r="DH75" i="20" l="1"/>
  <c r="BG82" i="20"/>
  <c r="BG96" i="20" s="1"/>
  <c r="BG98" i="20" s="1"/>
  <c r="BG48" i="20" s="1"/>
  <c r="BG88" i="20"/>
  <c r="BG47" i="20" s="1"/>
  <c r="BG102" i="20" s="1"/>
  <c r="BG104" i="20" s="1"/>
  <c r="BF61" i="20"/>
  <c r="BF64" i="20" s="1"/>
  <c r="BF62" i="20"/>
  <c r="DG41" i="20"/>
  <c r="DG46" i="20" s="1"/>
  <c r="DH7" i="20"/>
  <c r="DH7" i="19"/>
  <c r="DH6" i="20"/>
  <c r="DH85" i="20" s="1"/>
  <c r="DH6" i="19"/>
  <c r="DH11" i="20"/>
  <c r="DH11" i="19"/>
  <c r="DG15" i="20"/>
  <c r="DG15" i="19"/>
  <c r="DH10" i="20"/>
  <c r="DH10" i="19"/>
  <c r="DI4" i="20"/>
  <c r="DI91" i="20" s="1"/>
  <c r="DI93" i="20" s="1"/>
  <c r="DI4" i="19"/>
  <c r="DH13" i="3"/>
  <c r="DH14" i="3"/>
  <c r="DI5" i="3"/>
  <c r="DH86" i="20" l="1"/>
  <c r="DH95" i="20"/>
  <c r="BG49" i="20"/>
  <c r="BG53" i="20" s="1"/>
  <c r="DH28" i="20"/>
  <c r="DH40" i="20" s="1"/>
  <c r="DH27" i="20"/>
  <c r="DH39" i="20" s="1"/>
  <c r="DH24" i="20"/>
  <c r="DH36" i="20" s="1"/>
  <c r="DH23" i="20"/>
  <c r="DH35" i="20" s="1"/>
  <c r="DH103" i="20" s="1"/>
  <c r="DH22" i="20"/>
  <c r="DH34" i="20" s="1"/>
  <c r="DH26" i="20"/>
  <c r="DH38" i="20" s="1"/>
  <c r="DH25" i="20"/>
  <c r="DH37" i="20" s="1"/>
  <c r="DH21" i="20"/>
  <c r="DH33" i="20" s="1"/>
  <c r="DH20" i="20"/>
  <c r="DH32" i="20" s="1"/>
  <c r="DH19" i="20"/>
  <c r="DH31" i="20" s="1"/>
  <c r="DI5" i="20"/>
  <c r="DI5" i="19"/>
  <c r="DH14" i="20"/>
  <c r="DH14" i="19"/>
  <c r="DH13" i="20"/>
  <c r="DH13" i="19"/>
  <c r="DI7" i="3"/>
  <c r="DH15" i="3"/>
  <c r="DJ4" i="3"/>
  <c r="DI10" i="3"/>
  <c r="DI11" i="3"/>
  <c r="DI6" i="3"/>
  <c r="DI75" i="20" l="1"/>
  <c r="BG55" i="20"/>
  <c r="BG69" i="20" s="1"/>
  <c r="BG70" i="20" s="1"/>
  <c r="BH68" i="20" s="1"/>
  <c r="BH72" i="20" s="1"/>
  <c r="DH41" i="20"/>
  <c r="DH46" i="20" s="1"/>
  <c r="DJ4" i="20"/>
  <c r="DJ91" i="20" s="1"/>
  <c r="DJ93" i="20" s="1"/>
  <c r="DJ4" i="19"/>
  <c r="DI6" i="20"/>
  <c r="DI85" i="20" s="1"/>
  <c r="DI6" i="19"/>
  <c r="DH15" i="20"/>
  <c r="DH15" i="19"/>
  <c r="DI11" i="20"/>
  <c r="DI11" i="19"/>
  <c r="DI7" i="20"/>
  <c r="DI7" i="19"/>
  <c r="DI10" i="20"/>
  <c r="DI95" i="20" s="1"/>
  <c r="DI10" i="19"/>
  <c r="DI14" i="3"/>
  <c r="DJ5" i="3"/>
  <c r="DI13" i="3"/>
  <c r="DI86" i="20" l="1"/>
  <c r="BG56" i="20"/>
  <c r="DI28" i="20"/>
  <c r="DI40" i="20" s="1"/>
  <c r="DI24" i="20"/>
  <c r="DI36" i="20" s="1"/>
  <c r="DI27" i="20"/>
  <c r="DI39" i="20" s="1"/>
  <c r="DI23" i="20"/>
  <c r="DI35" i="20" s="1"/>
  <c r="DI103" i="20" s="1"/>
  <c r="DI22" i="20"/>
  <c r="DI34" i="20" s="1"/>
  <c r="DI25" i="20"/>
  <c r="DI37" i="20" s="1"/>
  <c r="DI21" i="20"/>
  <c r="DI33" i="20" s="1"/>
  <c r="DI19" i="20"/>
  <c r="DI31" i="20" s="1"/>
  <c r="DI26" i="20"/>
  <c r="DI38" i="20" s="1"/>
  <c r="DI20" i="20"/>
  <c r="DI32" i="20" s="1"/>
  <c r="DI13" i="20"/>
  <c r="DI13" i="19"/>
  <c r="DJ5" i="20"/>
  <c r="DJ5" i="19"/>
  <c r="DI14" i="20"/>
  <c r="DI14" i="19"/>
  <c r="DI15" i="3"/>
  <c r="DJ7" i="3"/>
  <c r="DK4" i="3"/>
  <c r="DJ10" i="3"/>
  <c r="DJ11" i="3"/>
  <c r="DJ6" i="3"/>
  <c r="DJ75" i="20" l="1"/>
  <c r="BG58" i="20"/>
  <c r="BG78" i="20" s="1"/>
  <c r="BG79" i="20" s="1"/>
  <c r="BG80" i="20" s="1"/>
  <c r="BH77" i="20" s="1"/>
  <c r="DI41" i="20"/>
  <c r="DI46" i="20" s="1"/>
  <c r="DJ11" i="20"/>
  <c r="DJ11" i="19"/>
  <c r="DI15" i="20"/>
  <c r="DI15" i="19"/>
  <c r="DJ10" i="19"/>
  <c r="DJ10" i="20"/>
  <c r="DJ95" i="20" s="1"/>
  <c r="DK4" i="20"/>
  <c r="DK91" i="20" s="1"/>
  <c r="DK93" i="20" s="1"/>
  <c r="DK4" i="19"/>
  <c r="DJ6" i="20"/>
  <c r="DJ85" i="20" s="1"/>
  <c r="DJ86" i="20" s="1"/>
  <c r="DJ6" i="19"/>
  <c r="DJ7" i="20"/>
  <c r="DJ7" i="19"/>
  <c r="DJ14" i="3"/>
  <c r="DK5" i="3"/>
  <c r="DJ13" i="3"/>
  <c r="BG59" i="20" l="1"/>
  <c r="BH82" i="20"/>
  <c r="BH96" i="20" s="1"/>
  <c r="BH98" i="20" s="1"/>
  <c r="BH48" i="20" s="1"/>
  <c r="BH88" i="20"/>
  <c r="BH47" i="20" s="1"/>
  <c r="DJ27" i="20"/>
  <c r="DJ39" i="20" s="1"/>
  <c r="DJ26" i="20"/>
  <c r="DJ38" i="20" s="1"/>
  <c r="DJ23" i="20"/>
  <c r="DJ35" i="20" s="1"/>
  <c r="DJ103" i="20" s="1"/>
  <c r="DJ25" i="20"/>
  <c r="DJ37" i="20" s="1"/>
  <c r="DJ24" i="20"/>
  <c r="DJ36" i="20" s="1"/>
  <c r="DJ28" i="20"/>
  <c r="DJ40" i="20" s="1"/>
  <c r="DJ22" i="20"/>
  <c r="DJ34" i="20" s="1"/>
  <c r="DJ20" i="20"/>
  <c r="DJ32" i="20" s="1"/>
  <c r="DJ19" i="20"/>
  <c r="DJ31" i="20" s="1"/>
  <c r="DJ21" i="20"/>
  <c r="DJ33" i="20" s="1"/>
  <c r="DJ13" i="20"/>
  <c r="DJ13" i="19"/>
  <c r="DK5" i="20"/>
  <c r="DK5" i="19"/>
  <c r="DJ14" i="20"/>
  <c r="DJ14" i="19"/>
  <c r="DJ15" i="3"/>
  <c r="DK10" i="3"/>
  <c r="DL4" i="3"/>
  <c r="DK11" i="3"/>
  <c r="DK7" i="3"/>
  <c r="DK6" i="3"/>
  <c r="DK75" i="20" l="1"/>
  <c r="BH49" i="20"/>
  <c r="BH53" i="20" s="1"/>
  <c r="BH55" i="20" s="1"/>
  <c r="BH102" i="20"/>
  <c r="BH104" i="20" s="1"/>
  <c r="BH56" i="20"/>
  <c r="BH69" i="20"/>
  <c r="BH70" i="20" s="1"/>
  <c r="BI68" i="20" s="1"/>
  <c r="BI72" i="20" s="1"/>
  <c r="BG61" i="20"/>
  <c r="BG64" i="20" s="1"/>
  <c r="DJ41" i="20"/>
  <c r="DJ46" i="20" s="1"/>
  <c r="DK7" i="20"/>
  <c r="DK7" i="19"/>
  <c r="DJ15" i="20"/>
  <c r="DJ15" i="19"/>
  <c r="DK11" i="19"/>
  <c r="DK11" i="20"/>
  <c r="DL4" i="20"/>
  <c r="DL91" i="20" s="1"/>
  <c r="DL93" i="20" s="1"/>
  <c r="DL4" i="19"/>
  <c r="DK6" i="20"/>
  <c r="DK85" i="20" s="1"/>
  <c r="DK86" i="20" s="1"/>
  <c r="DK6" i="19"/>
  <c r="DK10" i="20"/>
  <c r="DK10" i="19"/>
  <c r="DL5" i="3"/>
  <c r="DK13" i="3"/>
  <c r="DK14" i="3"/>
  <c r="DK95" i="20" l="1"/>
  <c r="BG62" i="20"/>
  <c r="BH58" i="20"/>
  <c r="BH59" i="20" s="1"/>
  <c r="DK28" i="20"/>
  <c r="DK40" i="20" s="1"/>
  <c r="DK27" i="20"/>
  <c r="DK39" i="20" s="1"/>
  <c r="DK25" i="20"/>
  <c r="DK37" i="20" s="1"/>
  <c r="DK26" i="20"/>
  <c r="DK38" i="20" s="1"/>
  <c r="DK20" i="20"/>
  <c r="DK32" i="20" s="1"/>
  <c r="DK24" i="20"/>
  <c r="DK36" i="20" s="1"/>
  <c r="DK22" i="20"/>
  <c r="DK34" i="20" s="1"/>
  <c r="DK21" i="20"/>
  <c r="DK33" i="20" s="1"/>
  <c r="DK19" i="20"/>
  <c r="DK31" i="20" s="1"/>
  <c r="DK23" i="20"/>
  <c r="DK35" i="20" s="1"/>
  <c r="DK103" i="20" s="1"/>
  <c r="DK14" i="20"/>
  <c r="DK14" i="19"/>
  <c r="DK13" i="20"/>
  <c r="DK13" i="19"/>
  <c r="DL5" i="19"/>
  <c r="DL5" i="20"/>
  <c r="DL6" i="3"/>
  <c r="DL7" i="3"/>
  <c r="DK15" i="3"/>
  <c r="DM4" i="3"/>
  <c r="DL10" i="3"/>
  <c r="DL11" i="3"/>
  <c r="DL75" i="20" l="1"/>
  <c r="BH78" i="20"/>
  <c r="BH79" i="20" s="1"/>
  <c r="BH80" i="20" s="1"/>
  <c r="BI77" i="20" s="1"/>
  <c r="BH61" i="20"/>
  <c r="BH64" i="20" s="1"/>
  <c r="BH62" i="20"/>
  <c r="DK41" i="20"/>
  <c r="DK46" i="20" s="1"/>
  <c r="DL10" i="20"/>
  <c r="DL10" i="19"/>
  <c r="DL6" i="20"/>
  <c r="DL85" i="20" s="1"/>
  <c r="DL86" i="20" s="1"/>
  <c r="DL6" i="19"/>
  <c r="DM4" i="20"/>
  <c r="DM91" i="20" s="1"/>
  <c r="DM93" i="20" s="1"/>
  <c r="DM4" i="19"/>
  <c r="DK15" i="20"/>
  <c r="DK15" i="19"/>
  <c r="DL11" i="19"/>
  <c r="DL11" i="20"/>
  <c r="DL7" i="20"/>
  <c r="DL7" i="19"/>
  <c r="DL13" i="3"/>
  <c r="DL14" i="3"/>
  <c r="DM5" i="3"/>
  <c r="DL95" i="20" l="1"/>
  <c r="BI88" i="20"/>
  <c r="BI47" i="20" s="1"/>
  <c r="BI102" i="20" s="1"/>
  <c r="BI104" i="20" s="1"/>
  <c r="BI82" i="20"/>
  <c r="BI96" i="20" s="1"/>
  <c r="BI98" i="20" s="1"/>
  <c r="BI48" i="20" s="1"/>
  <c r="DL26" i="20"/>
  <c r="DL38" i="20" s="1"/>
  <c r="DL28" i="20"/>
  <c r="DL40" i="20" s="1"/>
  <c r="DL22" i="20"/>
  <c r="DL34" i="20" s="1"/>
  <c r="DL21" i="20"/>
  <c r="DL33" i="20" s="1"/>
  <c r="DL27" i="20"/>
  <c r="DL39" i="20" s="1"/>
  <c r="DL25" i="20"/>
  <c r="DL37" i="20" s="1"/>
  <c r="DL24" i="20"/>
  <c r="DL36" i="20" s="1"/>
  <c r="DL20" i="20"/>
  <c r="DL32" i="20" s="1"/>
  <c r="DL19" i="20"/>
  <c r="DL31" i="20" s="1"/>
  <c r="DL23" i="20"/>
  <c r="DL35" i="20" s="1"/>
  <c r="DL103" i="20" s="1"/>
  <c r="DM5" i="20"/>
  <c r="DM5" i="19"/>
  <c r="DL14" i="20"/>
  <c r="DL14" i="19"/>
  <c r="DL13" i="20"/>
  <c r="DL13" i="19"/>
  <c r="DM7" i="3"/>
  <c r="DL15" i="3"/>
  <c r="DN4" i="3"/>
  <c r="DM10" i="3"/>
  <c r="DM11" i="3"/>
  <c r="DM6" i="3"/>
  <c r="DM75" i="20" l="1"/>
  <c r="BI49" i="20"/>
  <c r="BI53" i="20" s="1"/>
  <c r="BI55" i="20" s="1"/>
  <c r="DL41" i="20"/>
  <c r="DL46" i="20" s="1"/>
  <c r="DM11" i="20"/>
  <c r="DM11" i="19"/>
  <c r="DM7" i="20"/>
  <c r="DM7" i="19"/>
  <c r="DM10" i="20"/>
  <c r="DM10" i="19"/>
  <c r="DN4" i="20"/>
  <c r="DN91" i="20" s="1"/>
  <c r="DN93" i="20" s="1"/>
  <c r="DN4" i="19"/>
  <c r="DM6" i="19"/>
  <c r="DM6" i="20"/>
  <c r="DM85" i="20" s="1"/>
  <c r="DM86" i="20" s="1"/>
  <c r="DL15" i="20"/>
  <c r="DL15" i="19"/>
  <c r="DM14" i="3"/>
  <c r="DN5" i="3"/>
  <c r="DM13" i="3"/>
  <c r="DM95" i="20" l="1"/>
  <c r="BI56" i="20"/>
  <c r="BI69" i="20"/>
  <c r="BI70" i="20" s="1"/>
  <c r="BJ68" i="20" s="1"/>
  <c r="BJ72" i="20" s="1"/>
  <c r="DM28" i="20"/>
  <c r="DM40" i="20" s="1"/>
  <c r="DM24" i="20"/>
  <c r="DM36" i="20" s="1"/>
  <c r="DM26" i="20"/>
  <c r="DM38" i="20" s="1"/>
  <c r="DM22" i="20"/>
  <c r="DM34" i="20" s="1"/>
  <c r="DM23" i="20"/>
  <c r="DM35" i="20" s="1"/>
  <c r="DM103" i="20" s="1"/>
  <c r="DM21" i="20"/>
  <c r="DM33" i="20" s="1"/>
  <c r="DM19" i="20"/>
  <c r="DM31" i="20" s="1"/>
  <c r="DM27" i="20"/>
  <c r="DM39" i="20" s="1"/>
  <c r="DM25" i="20"/>
  <c r="DM37" i="20" s="1"/>
  <c r="DM20" i="20"/>
  <c r="DM32" i="20" s="1"/>
  <c r="DM13" i="19"/>
  <c r="DM13" i="20"/>
  <c r="DN5" i="20"/>
  <c r="DN5" i="19"/>
  <c r="DM14" i="20"/>
  <c r="DM14" i="19"/>
  <c r="DM15" i="3"/>
  <c r="DN6" i="3"/>
  <c r="DO4" i="3"/>
  <c r="DN10" i="3"/>
  <c r="DN11" i="3"/>
  <c r="DN7" i="3"/>
  <c r="DN75" i="20" l="1"/>
  <c r="BI58" i="20"/>
  <c r="BI59" i="20" s="1"/>
  <c r="DM41" i="20"/>
  <c r="DM46" i="20" s="1"/>
  <c r="DN11" i="20"/>
  <c r="DN11" i="19"/>
  <c r="DM15" i="20"/>
  <c r="DM15" i="19"/>
  <c r="DN10" i="20"/>
  <c r="DN10" i="19"/>
  <c r="DO4" i="20"/>
  <c r="DO91" i="20" s="1"/>
  <c r="DO93" i="20" s="1"/>
  <c r="DO4" i="19"/>
  <c r="DN7" i="20"/>
  <c r="DN7" i="19"/>
  <c r="DN6" i="20"/>
  <c r="DN85" i="20" s="1"/>
  <c r="DN86" i="20" s="1"/>
  <c r="DN6" i="19"/>
  <c r="DN13" i="3"/>
  <c r="DN14" i="3"/>
  <c r="DO5" i="3"/>
  <c r="DN95" i="20" l="1"/>
  <c r="BI61" i="20"/>
  <c r="BI62" i="20" s="1"/>
  <c r="BI78" i="20"/>
  <c r="BI79" i="20" s="1"/>
  <c r="BI80" i="20" s="1"/>
  <c r="BJ77" i="20" s="1"/>
  <c r="BI64" i="20"/>
  <c r="DN27" i="20"/>
  <c r="DN39" i="20" s="1"/>
  <c r="DN23" i="20"/>
  <c r="DN35" i="20" s="1"/>
  <c r="DN103" i="20" s="1"/>
  <c r="DN25" i="20"/>
  <c r="DN37" i="20" s="1"/>
  <c r="DN24" i="20"/>
  <c r="DN36" i="20" s="1"/>
  <c r="DN28" i="20"/>
  <c r="DN40" i="20" s="1"/>
  <c r="DN22" i="20"/>
  <c r="DN34" i="20" s="1"/>
  <c r="DN21" i="20"/>
  <c r="DN33" i="20" s="1"/>
  <c r="DN26" i="20"/>
  <c r="DN38" i="20" s="1"/>
  <c r="DN19" i="20"/>
  <c r="DN31" i="20" s="1"/>
  <c r="DN20" i="20"/>
  <c r="DN32" i="20" s="1"/>
  <c r="DO5" i="20"/>
  <c r="DO5" i="19"/>
  <c r="DN14" i="20"/>
  <c r="DN14" i="19"/>
  <c r="DN13" i="20"/>
  <c r="DN13" i="19"/>
  <c r="DO6" i="3"/>
  <c r="DO7" i="3"/>
  <c r="DN15" i="3"/>
  <c r="DP4" i="3"/>
  <c r="DO11" i="3"/>
  <c r="DO10" i="3"/>
  <c r="DO75" i="20" l="1"/>
  <c r="BJ82" i="20"/>
  <c r="BJ96" i="20" s="1"/>
  <c r="BJ98" i="20" s="1"/>
  <c r="BJ48" i="20" s="1"/>
  <c r="BJ88" i="20"/>
  <c r="BJ47" i="20" s="1"/>
  <c r="BJ102" i="20" s="1"/>
  <c r="BJ104" i="20" s="1"/>
  <c r="DN41" i="20"/>
  <c r="DN46" i="20" s="1"/>
  <c r="DO7" i="20"/>
  <c r="DO7" i="19"/>
  <c r="DO11" i="20"/>
  <c r="DO11" i="19"/>
  <c r="DO6" i="20"/>
  <c r="DO85" i="20" s="1"/>
  <c r="DO86" i="20" s="1"/>
  <c r="DO6" i="19"/>
  <c r="DP4" i="20"/>
  <c r="DP91" i="20" s="1"/>
  <c r="DP93" i="20" s="1"/>
  <c r="DP4" i="19"/>
  <c r="DO10" i="20"/>
  <c r="DO95" i="20" s="1"/>
  <c r="DO10" i="19"/>
  <c r="DN15" i="20"/>
  <c r="DN15" i="19"/>
  <c r="DO13" i="3"/>
  <c r="DO14" i="3"/>
  <c r="DP5" i="3"/>
  <c r="BJ49" i="20" l="1"/>
  <c r="BJ53" i="20" s="1"/>
  <c r="DO26" i="20"/>
  <c r="DO38" i="20" s="1"/>
  <c r="DO25" i="20"/>
  <c r="DO37" i="20" s="1"/>
  <c r="DO24" i="20"/>
  <c r="DO36" i="20" s="1"/>
  <c r="DO23" i="20"/>
  <c r="DO35" i="20" s="1"/>
  <c r="DO103" i="20" s="1"/>
  <c r="DO28" i="20"/>
  <c r="DO40" i="20" s="1"/>
  <c r="DO27" i="20"/>
  <c r="DO39" i="20" s="1"/>
  <c r="DO20" i="20"/>
  <c r="DO32" i="20" s="1"/>
  <c r="DO19" i="20"/>
  <c r="DO31" i="20" s="1"/>
  <c r="DO22" i="20"/>
  <c r="DO34" i="20" s="1"/>
  <c r="DO21" i="20"/>
  <c r="DO33" i="20" s="1"/>
  <c r="DO14" i="20"/>
  <c r="DO14" i="19"/>
  <c r="DP5" i="20"/>
  <c r="DP5" i="19"/>
  <c r="DO13" i="20"/>
  <c r="DO13" i="19"/>
  <c r="DP7" i="3"/>
  <c r="DO15" i="3"/>
  <c r="DP10" i="3"/>
  <c r="DQ4" i="3"/>
  <c r="DP11" i="3"/>
  <c r="DP6" i="3"/>
  <c r="DP75" i="20" l="1"/>
  <c r="BJ55" i="20"/>
  <c r="BJ69" i="20" s="1"/>
  <c r="BJ70" i="20" s="1"/>
  <c r="BK68" i="20" s="1"/>
  <c r="BK72" i="20" s="1"/>
  <c r="DO41" i="20"/>
  <c r="DO46" i="20" s="1"/>
  <c r="DP6" i="19"/>
  <c r="DP6" i="20"/>
  <c r="DP85" i="20" s="1"/>
  <c r="DP11" i="20"/>
  <c r="DP11" i="19"/>
  <c r="DO15" i="20"/>
  <c r="DO15" i="19"/>
  <c r="DP7" i="20"/>
  <c r="DP7" i="19"/>
  <c r="DQ4" i="19"/>
  <c r="DQ4" i="20"/>
  <c r="DQ91" i="20" s="1"/>
  <c r="DQ93" i="20" s="1"/>
  <c r="DP10" i="20"/>
  <c r="DP95" i="20" s="1"/>
  <c r="DP10" i="19"/>
  <c r="DP14" i="3"/>
  <c r="DP13" i="3"/>
  <c r="DQ5" i="3"/>
  <c r="DP86" i="20" l="1"/>
  <c r="BJ56" i="20"/>
  <c r="DP26" i="20"/>
  <c r="DP38" i="20" s="1"/>
  <c r="DP28" i="20"/>
  <c r="DP40" i="20" s="1"/>
  <c r="DP27" i="20"/>
  <c r="DP39" i="20" s="1"/>
  <c r="DP25" i="20"/>
  <c r="DP37" i="20" s="1"/>
  <c r="DP22" i="20"/>
  <c r="DP34" i="20" s="1"/>
  <c r="DP23" i="20"/>
  <c r="DP35" i="20" s="1"/>
  <c r="DP103" i="20" s="1"/>
  <c r="DP20" i="20"/>
  <c r="DP32" i="20" s="1"/>
  <c r="DP24" i="20"/>
  <c r="DP36" i="20" s="1"/>
  <c r="DP19" i="20"/>
  <c r="DP31" i="20" s="1"/>
  <c r="DP21" i="20"/>
  <c r="DP33" i="20" s="1"/>
  <c r="DP13" i="20"/>
  <c r="DP13" i="19"/>
  <c r="DQ5" i="20"/>
  <c r="DQ5" i="19"/>
  <c r="DP14" i="20"/>
  <c r="DP14" i="19"/>
  <c r="DP15" i="3"/>
  <c r="DQ6" i="3"/>
  <c r="DQ7" i="3"/>
  <c r="DR4" i="3"/>
  <c r="DQ10" i="3"/>
  <c r="DQ11" i="3"/>
  <c r="DQ75" i="20" l="1"/>
  <c r="BJ58" i="20"/>
  <c r="BJ78" i="20" s="1"/>
  <c r="BJ79" i="20" s="1"/>
  <c r="BJ80" i="20" s="1"/>
  <c r="BK77" i="20" s="1"/>
  <c r="DP41" i="20"/>
  <c r="DP46" i="20" s="1"/>
  <c r="DQ11" i="20"/>
  <c r="DQ11" i="19"/>
  <c r="DQ6" i="20"/>
  <c r="DQ85" i="20" s="1"/>
  <c r="DQ86" i="20" s="1"/>
  <c r="DQ6" i="19"/>
  <c r="DQ10" i="20"/>
  <c r="DQ95" i="20" s="1"/>
  <c r="DQ10" i="19"/>
  <c r="DP15" i="20"/>
  <c r="DP15" i="19"/>
  <c r="DR4" i="20"/>
  <c r="DR91" i="20" s="1"/>
  <c r="DR93" i="20" s="1"/>
  <c r="DR4" i="19"/>
  <c r="DQ7" i="19"/>
  <c r="DQ7" i="20"/>
  <c r="DQ13" i="3"/>
  <c r="DQ14" i="3"/>
  <c r="DR5" i="3"/>
  <c r="BJ59" i="20" l="1"/>
  <c r="BK82" i="20"/>
  <c r="BK96" i="20" s="1"/>
  <c r="BK98" i="20" s="1"/>
  <c r="BK48" i="20" s="1"/>
  <c r="BK88" i="20"/>
  <c r="BK47" i="20" s="1"/>
  <c r="DQ28" i="20"/>
  <c r="DQ40" i="20" s="1"/>
  <c r="DQ24" i="20"/>
  <c r="DQ36" i="20" s="1"/>
  <c r="DQ27" i="20"/>
  <c r="DQ39" i="20" s="1"/>
  <c r="DQ22" i="20"/>
  <c r="DQ34" i="20" s="1"/>
  <c r="DQ21" i="20"/>
  <c r="DQ33" i="20" s="1"/>
  <c r="DQ19" i="20"/>
  <c r="DQ31" i="20" s="1"/>
  <c r="DQ26" i="20"/>
  <c r="DQ38" i="20" s="1"/>
  <c r="DQ23" i="20"/>
  <c r="DQ35" i="20" s="1"/>
  <c r="DQ103" i="20" s="1"/>
  <c r="DQ25" i="20"/>
  <c r="DQ37" i="20" s="1"/>
  <c r="DQ20" i="20"/>
  <c r="DQ32" i="20" s="1"/>
  <c r="DR5" i="20"/>
  <c r="DR5" i="19"/>
  <c r="DQ14" i="20"/>
  <c r="DQ14" i="19"/>
  <c r="DQ13" i="20"/>
  <c r="DQ13" i="19"/>
  <c r="DQ15" i="3"/>
  <c r="DR6" i="3"/>
  <c r="DR7" i="3"/>
  <c r="DS4" i="3"/>
  <c r="DR10" i="3"/>
  <c r="DR11" i="3"/>
  <c r="DR75" i="20" l="1"/>
  <c r="BK49" i="20"/>
  <c r="BK53" i="20" s="1"/>
  <c r="BK102" i="20"/>
  <c r="BK104" i="20" s="1"/>
  <c r="BK55" i="20"/>
  <c r="BK69" i="20" s="1"/>
  <c r="BK70" i="20" s="1"/>
  <c r="BL68" i="20" s="1"/>
  <c r="BL72" i="20" s="1"/>
  <c r="BJ61" i="20"/>
  <c r="BJ64" i="20" s="1"/>
  <c r="BJ62" i="20"/>
  <c r="DQ41" i="20"/>
  <c r="DQ46" i="20" s="1"/>
  <c r="DR7" i="20"/>
  <c r="DR7" i="19"/>
  <c r="DR11" i="20"/>
  <c r="DR11" i="19"/>
  <c r="DR6" i="20"/>
  <c r="DR85" i="20" s="1"/>
  <c r="DR86" i="20" s="1"/>
  <c r="DR6" i="19"/>
  <c r="DR10" i="20"/>
  <c r="DR95" i="20" s="1"/>
  <c r="DR10" i="19"/>
  <c r="DQ15" i="20"/>
  <c r="DQ15" i="19"/>
  <c r="DS4" i="20"/>
  <c r="DS91" i="20" s="1"/>
  <c r="DS93" i="20" s="1"/>
  <c r="DS4" i="19"/>
  <c r="DR13" i="3"/>
  <c r="DR14" i="3"/>
  <c r="DS5" i="3"/>
  <c r="BK56" i="20" l="1"/>
  <c r="DR27" i="20"/>
  <c r="DR39" i="20" s="1"/>
  <c r="DR28" i="20"/>
  <c r="DR40" i="20" s="1"/>
  <c r="DR23" i="20"/>
  <c r="DR35" i="20" s="1"/>
  <c r="DR103" i="20" s="1"/>
  <c r="DR26" i="20"/>
  <c r="DR38" i="20" s="1"/>
  <c r="DR22" i="20"/>
  <c r="DR34" i="20" s="1"/>
  <c r="DR21" i="20"/>
  <c r="DR33" i="20" s="1"/>
  <c r="DR24" i="20"/>
  <c r="DR36" i="20" s="1"/>
  <c r="DR20" i="20"/>
  <c r="DR32" i="20" s="1"/>
  <c r="DR25" i="20"/>
  <c r="DR37" i="20" s="1"/>
  <c r="DR19" i="20"/>
  <c r="DR31" i="20" s="1"/>
  <c r="DS5" i="20"/>
  <c r="DS5" i="19"/>
  <c r="DR14" i="20"/>
  <c r="DR14" i="19"/>
  <c r="DR13" i="20"/>
  <c r="DR13" i="19"/>
  <c r="DR15" i="3"/>
  <c r="DT4" i="3"/>
  <c r="DS10" i="3"/>
  <c r="DS11" i="3"/>
  <c r="DS6" i="3"/>
  <c r="DS7" i="3"/>
  <c r="DS75" i="20" l="1"/>
  <c r="BK58" i="20"/>
  <c r="BK78" i="20" s="1"/>
  <c r="BK79" i="20" s="1"/>
  <c r="BK80" i="20" s="1"/>
  <c r="BL77" i="20" s="1"/>
  <c r="DR41" i="20"/>
  <c r="DR46" i="20" s="1"/>
  <c r="DS6" i="20"/>
  <c r="DS85" i="20" s="1"/>
  <c r="DS6" i="19"/>
  <c r="DR15" i="20"/>
  <c r="DR15" i="19"/>
  <c r="DS11" i="20"/>
  <c r="DS11" i="19"/>
  <c r="DS10" i="20"/>
  <c r="DS95" i="20" s="1"/>
  <c r="DS10" i="19"/>
  <c r="DS7" i="20"/>
  <c r="DS7" i="19"/>
  <c r="DT4" i="20"/>
  <c r="DT91" i="20" s="1"/>
  <c r="DT93" i="20" s="1"/>
  <c r="DT4" i="19"/>
  <c r="DS13" i="3"/>
  <c r="DS14" i="3"/>
  <c r="DT5" i="3"/>
  <c r="DS86" i="20" l="1"/>
  <c r="BK59" i="20"/>
  <c r="BL82" i="20"/>
  <c r="BL96" i="20" s="1"/>
  <c r="BL98" i="20" s="1"/>
  <c r="BL48" i="20" s="1"/>
  <c r="BL88" i="20"/>
  <c r="BL47" i="20" s="1"/>
  <c r="DS25" i="20"/>
  <c r="DS37" i="20" s="1"/>
  <c r="DS28" i="20"/>
  <c r="DS40" i="20" s="1"/>
  <c r="DS26" i="20"/>
  <c r="DS38" i="20" s="1"/>
  <c r="DS24" i="20"/>
  <c r="DS36" i="20" s="1"/>
  <c r="DS23" i="20"/>
  <c r="DS35" i="20" s="1"/>
  <c r="DS103" i="20" s="1"/>
  <c r="DS20" i="20"/>
  <c r="DS32" i="20" s="1"/>
  <c r="DS27" i="20"/>
  <c r="DS39" i="20" s="1"/>
  <c r="DS22" i="20"/>
  <c r="DS34" i="20" s="1"/>
  <c r="DS21" i="20"/>
  <c r="DS33" i="20" s="1"/>
  <c r="DS19" i="20"/>
  <c r="DS31" i="20" s="1"/>
  <c r="DS13" i="20"/>
  <c r="DS13" i="19"/>
  <c r="DT5" i="20"/>
  <c r="DT5" i="19"/>
  <c r="DS14" i="20"/>
  <c r="DS14" i="19"/>
  <c r="DT7" i="3"/>
  <c r="DT6" i="3"/>
  <c r="DS15" i="3"/>
  <c r="DU4" i="3"/>
  <c r="DT10" i="3"/>
  <c r="DT11" i="3"/>
  <c r="DT75" i="20" l="1"/>
  <c r="BL49" i="20"/>
  <c r="BL53" i="20" s="1"/>
  <c r="BL102" i="20"/>
  <c r="BL104" i="20" s="1"/>
  <c r="BL55" i="20"/>
  <c r="BL56" i="20" s="1"/>
  <c r="BK61" i="20"/>
  <c r="BK64" i="20" s="1"/>
  <c r="BK62" i="20"/>
  <c r="DS41" i="20"/>
  <c r="DS46" i="20" s="1"/>
  <c r="DT11" i="20"/>
  <c r="DT11" i="19"/>
  <c r="DT6" i="20"/>
  <c r="DT85" i="20" s="1"/>
  <c r="DT86" i="20" s="1"/>
  <c r="DT6" i="19"/>
  <c r="DT10" i="20"/>
  <c r="DT95" i="20" s="1"/>
  <c r="DT10" i="19"/>
  <c r="DT7" i="19"/>
  <c r="DT7" i="20"/>
  <c r="DU4" i="20"/>
  <c r="DU91" i="20" s="1"/>
  <c r="DU93" i="20" s="1"/>
  <c r="DU4" i="19"/>
  <c r="DS15" i="20"/>
  <c r="DS15" i="19"/>
  <c r="DT14" i="3"/>
  <c r="DT13" i="3"/>
  <c r="DU5" i="3"/>
  <c r="BL58" i="20" l="1"/>
  <c r="BL78" i="20" s="1"/>
  <c r="BL79" i="20" s="1"/>
  <c r="BL80" i="20" s="1"/>
  <c r="BM77" i="20" s="1"/>
  <c r="BL69" i="20"/>
  <c r="BL70" i="20" s="1"/>
  <c r="BM68" i="20" s="1"/>
  <c r="BM72" i="20" s="1"/>
  <c r="DT26" i="20"/>
  <c r="DT38" i="20" s="1"/>
  <c r="DT24" i="20"/>
  <c r="DT36" i="20" s="1"/>
  <c r="DT23" i="20"/>
  <c r="DT35" i="20" s="1"/>
  <c r="DT103" i="20" s="1"/>
  <c r="DT25" i="20"/>
  <c r="DT37" i="20" s="1"/>
  <c r="DT22" i="20"/>
  <c r="DT34" i="20" s="1"/>
  <c r="DT27" i="20"/>
  <c r="DT39" i="20" s="1"/>
  <c r="DT21" i="20"/>
  <c r="DT33" i="20" s="1"/>
  <c r="DT19" i="20"/>
  <c r="DT31" i="20" s="1"/>
  <c r="DT20" i="20"/>
  <c r="DT32" i="20" s="1"/>
  <c r="DT28" i="20"/>
  <c r="DT40" i="20" s="1"/>
  <c r="DT15" i="3"/>
  <c r="DT14" i="20"/>
  <c r="DT14" i="19"/>
  <c r="DU5" i="20"/>
  <c r="DU5" i="19"/>
  <c r="DT13" i="20"/>
  <c r="DT13" i="19"/>
  <c r="DU10" i="3"/>
  <c r="DU11" i="3"/>
  <c r="DV4" i="3"/>
  <c r="DU7" i="3"/>
  <c r="DU6" i="3"/>
  <c r="DU75" i="20" l="1"/>
  <c r="BL59" i="20"/>
  <c r="BL61" i="20" s="1"/>
  <c r="BM88" i="20"/>
  <c r="BM47" i="20" s="1"/>
  <c r="BM82" i="20"/>
  <c r="BM96" i="20" s="1"/>
  <c r="BM98" i="20" s="1"/>
  <c r="BM48" i="20" s="1"/>
  <c r="DT41" i="20"/>
  <c r="DT46" i="20" s="1"/>
  <c r="DU6" i="19"/>
  <c r="DU6" i="20"/>
  <c r="DU85" i="20" s="1"/>
  <c r="DU86" i="20" s="1"/>
  <c r="DU10" i="20"/>
  <c r="DU95" i="20" s="1"/>
  <c r="DU10" i="19"/>
  <c r="DU7" i="20"/>
  <c r="DU7" i="19"/>
  <c r="DV4" i="20"/>
  <c r="DV91" i="20" s="1"/>
  <c r="DV93" i="20" s="1"/>
  <c r="DV4" i="19"/>
  <c r="DU11" i="20"/>
  <c r="DU11" i="19"/>
  <c r="DT15" i="20"/>
  <c r="DT15" i="19"/>
  <c r="DU13" i="3"/>
  <c r="DU14" i="3"/>
  <c r="DV5" i="3"/>
  <c r="BM102" i="20" l="1"/>
  <c r="BM104" i="20" s="1"/>
  <c r="BM49" i="20"/>
  <c r="BM53" i="20" s="1"/>
  <c r="BL62" i="20"/>
  <c r="BL64" i="20"/>
  <c r="DU28" i="20"/>
  <c r="DU40" i="20" s="1"/>
  <c r="DU27" i="20"/>
  <c r="DU39" i="20" s="1"/>
  <c r="DU26" i="20"/>
  <c r="DU38" i="20" s="1"/>
  <c r="DU24" i="20"/>
  <c r="DU36" i="20" s="1"/>
  <c r="DU25" i="20"/>
  <c r="DU37" i="20" s="1"/>
  <c r="DU22" i="20"/>
  <c r="DU34" i="20" s="1"/>
  <c r="DU21" i="20"/>
  <c r="DU33" i="20" s="1"/>
  <c r="DU19" i="20"/>
  <c r="DU31" i="20" s="1"/>
  <c r="DU23" i="20"/>
  <c r="DU35" i="20" s="1"/>
  <c r="DU103" i="20" s="1"/>
  <c r="DU20" i="20"/>
  <c r="DU32" i="20" s="1"/>
  <c r="DV5" i="20"/>
  <c r="DV5" i="19"/>
  <c r="DU14" i="20"/>
  <c r="DU14" i="19"/>
  <c r="DU13" i="20"/>
  <c r="DU13" i="19"/>
  <c r="DV6" i="3"/>
  <c r="DV10" i="3"/>
  <c r="DV11" i="3"/>
  <c r="DW4" i="3"/>
  <c r="DV7" i="3"/>
  <c r="DU15" i="3"/>
  <c r="DV75" i="20" l="1"/>
  <c r="BM55" i="20"/>
  <c r="BM56" i="20" s="1"/>
  <c r="DU41" i="20"/>
  <c r="DU46" i="20" s="1"/>
  <c r="DU15" i="20"/>
  <c r="DU15" i="19"/>
  <c r="DV10" i="20"/>
  <c r="DV95" i="20" s="1"/>
  <c r="DV10" i="19"/>
  <c r="DV7" i="20"/>
  <c r="DV7" i="19"/>
  <c r="DV6" i="20"/>
  <c r="DV85" i="20" s="1"/>
  <c r="DV86" i="20" s="1"/>
  <c r="DV6" i="19"/>
  <c r="DW4" i="20"/>
  <c r="DW91" i="20" s="1"/>
  <c r="DW93" i="20" s="1"/>
  <c r="DW4" i="19"/>
  <c r="DV11" i="20"/>
  <c r="DV11" i="19"/>
  <c r="DV13" i="3"/>
  <c r="DW5" i="3"/>
  <c r="DV14" i="3"/>
  <c r="BM58" i="20" l="1"/>
  <c r="BM78" i="20" s="1"/>
  <c r="BM79" i="20" s="1"/>
  <c r="BM80" i="20" s="1"/>
  <c r="BN77" i="20" s="1"/>
  <c r="BM69" i="20"/>
  <c r="BM70" i="20" s="1"/>
  <c r="BN68" i="20" s="1"/>
  <c r="BN72" i="20" s="1"/>
  <c r="DV27" i="20"/>
  <c r="DV39" i="20" s="1"/>
  <c r="DV28" i="20"/>
  <c r="DV40" i="20" s="1"/>
  <c r="DV23" i="20"/>
  <c r="DV35" i="20" s="1"/>
  <c r="DV103" i="20" s="1"/>
  <c r="DV26" i="20"/>
  <c r="DV38" i="20" s="1"/>
  <c r="DV24" i="20"/>
  <c r="DV36" i="20" s="1"/>
  <c r="DV25" i="20"/>
  <c r="DV37" i="20" s="1"/>
  <c r="DV22" i="20"/>
  <c r="DV34" i="20" s="1"/>
  <c r="DV21" i="20"/>
  <c r="DV33" i="20" s="1"/>
  <c r="DV19" i="20"/>
  <c r="DV31" i="20" s="1"/>
  <c r="DV20" i="20"/>
  <c r="DV32" i="20" s="1"/>
  <c r="DV14" i="20"/>
  <c r="DV14" i="19"/>
  <c r="DW5" i="20"/>
  <c r="DW5" i="19"/>
  <c r="DV13" i="20"/>
  <c r="DV13" i="19"/>
  <c r="DW7" i="3"/>
  <c r="DW6" i="3"/>
  <c r="DV15" i="3"/>
  <c r="DX4" i="3"/>
  <c r="DW10" i="3"/>
  <c r="DW11" i="3"/>
  <c r="DW75" i="20" l="1"/>
  <c r="BM59" i="20"/>
  <c r="BM61" i="20" s="1"/>
  <c r="BN88" i="20"/>
  <c r="BN47" i="20" s="1"/>
  <c r="BN82" i="20"/>
  <c r="BN96" i="20" s="1"/>
  <c r="BN98" i="20" s="1"/>
  <c r="BN48" i="20" s="1"/>
  <c r="DV41" i="20"/>
  <c r="DV46" i="20" s="1"/>
  <c r="DW11" i="20"/>
  <c r="DW11" i="19"/>
  <c r="DW6" i="20"/>
  <c r="DW85" i="20" s="1"/>
  <c r="DW86" i="20" s="1"/>
  <c r="DW6" i="19"/>
  <c r="DW10" i="20"/>
  <c r="DW95" i="20" s="1"/>
  <c r="DW10" i="19"/>
  <c r="DW7" i="20"/>
  <c r="DW7" i="19"/>
  <c r="DX4" i="19"/>
  <c r="DX4" i="20"/>
  <c r="DX91" i="20" s="1"/>
  <c r="DX93" i="20" s="1"/>
  <c r="DV15" i="20"/>
  <c r="DV15" i="19"/>
  <c r="DW14" i="3"/>
  <c r="DW13" i="3"/>
  <c r="DX5" i="3"/>
  <c r="BN102" i="20" l="1"/>
  <c r="BN104" i="20" s="1"/>
  <c r="BN49" i="20"/>
  <c r="BN53" i="20" s="1"/>
  <c r="BM62" i="20"/>
  <c r="BM64" i="20"/>
  <c r="DW28" i="20"/>
  <c r="DW40" i="20" s="1"/>
  <c r="DW25" i="20"/>
  <c r="DW37" i="20" s="1"/>
  <c r="DW27" i="20"/>
  <c r="DW39" i="20" s="1"/>
  <c r="DW20" i="20"/>
  <c r="DW32" i="20" s="1"/>
  <c r="DW21" i="20"/>
  <c r="DW33" i="20" s="1"/>
  <c r="DW24" i="20"/>
  <c r="DW36" i="20" s="1"/>
  <c r="DW22" i="20"/>
  <c r="DW34" i="20" s="1"/>
  <c r="DW26" i="20"/>
  <c r="DW38" i="20" s="1"/>
  <c r="DW23" i="20"/>
  <c r="DW35" i="20" s="1"/>
  <c r="DW103" i="20" s="1"/>
  <c r="DW19" i="20"/>
  <c r="DW31" i="20" s="1"/>
  <c r="DX5" i="20"/>
  <c r="DX5" i="19"/>
  <c r="DW13" i="20"/>
  <c r="DW13" i="19"/>
  <c r="DW14" i="20"/>
  <c r="DW14" i="19"/>
  <c r="DW15" i="3"/>
  <c r="DY4" i="3"/>
  <c r="DX10" i="3"/>
  <c r="DX11" i="3"/>
  <c r="DX7" i="3"/>
  <c r="DX6" i="3"/>
  <c r="DX75" i="20" l="1"/>
  <c r="BN55" i="20"/>
  <c r="BN69" i="20" s="1"/>
  <c r="BN70" i="20" s="1"/>
  <c r="BO68" i="20" s="1"/>
  <c r="BO72" i="20" s="1"/>
  <c r="DW41" i="20"/>
  <c r="DW46" i="20" s="1"/>
  <c r="DX6" i="20"/>
  <c r="DX85" i="20" s="1"/>
  <c r="DX6" i="19"/>
  <c r="DY4" i="20"/>
  <c r="DY91" i="20" s="1"/>
  <c r="DY93" i="20" s="1"/>
  <c r="I93" i="20" s="1"/>
  <c r="DY4" i="19"/>
  <c r="DX7" i="20"/>
  <c r="DX7" i="19"/>
  <c r="DW15" i="20"/>
  <c r="DW15" i="19"/>
  <c r="DX11" i="20"/>
  <c r="DX11" i="19"/>
  <c r="DX10" i="20"/>
  <c r="DX95" i="20" s="1"/>
  <c r="DX10" i="19"/>
  <c r="DX13" i="3"/>
  <c r="DX14" i="3"/>
  <c r="DY5" i="3"/>
  <c r="DX86" i="20" l="1"/>
  <c r="BN56" i="20"/>
  <c r="DX26" i="20"/>
  <c r="DX38" i="20" s="1"/>
  <c r="DX27" i="20"/>
  <c r="DX39" i="20" s="1"/>
  <c r="DX24" i="20"/>
  <c r="DX36" i="20" s="1"/>
  <c r="DX23" i="20"/>
  <c r="DX35" i="20" s="1"/>
  <c r="DX103" i="20" s="1"/>
  <c r="DX22" i="20"/>
  <c r="DX34" i="20" s="1"/>
  <c r="DX28" i="20"/>
  <c r="DX40" i="20" s="1"/>
  <c r="DX25" i="20"/>
  <c r="DX37" i="20" s="1"/>
  <c r="DX21" i="20"/>
  <c r="DX33" i="20" s="1"/>
  <c r="DX20" i="20"/>
  <c r="DX32" i="20" s="1"/>
  <c r="DX19" i="20"/>
  <c r="DX31" i="20" s="1"/>
  <c r="DY5" i="19"/>
  <c r="DY5" i="20"/>
  <c r="DX14" i="20"/>
  <c r="DX14" i="19"/>
  <c r="DX13" i="20"/>
  <c r="DX13" i="19"/>
  <c r="DY6" i="3"/>
  <c r="DY10" i="3"/>
  <c r="DY11" i="3"/>
  <c r="DY7" i="3"/>
  <c r="DX15" i="3"/>
  <c r="DY75" i="20" l="1"/>
  <c r="BN58" i="20"/>
  <c r="BN78" i="20" s="1"/>
  <c r="BN79" i="20" s="1"/>
  <c r="BN80" i="20" s="1"/>
  <c r="BO77" i="20" s="1"/>
  <c r="BN59" i="20"/>
  <c r="DX41" i="20"/>
  <c r="DX46" i="20" s="1"/>
  <c r="DY10" i="20"/>
  <c r="DY10" i="19"/>
  <c r="DX15" i="20"/>
  <c r="DX15" i="19"/>
  <c r="DY6" i="20"/>
  <c r="DY85" i="20" s="1"/>
  <c r="DY86" i="20" s="1"/>
  <c r="DY6" i="19"/>
  <c r="DY7" i="20"/>
  <c r="DY7" i="19"/>
  <c r="DY11" i="20"/>
  <c r="DY11" i="19"/>
  <c r="DY13" i="3"/>
  <c r="I6" i="3"/>
  <c r="DY14" i="3"/>
  <c r="I7" i="3"/>
  <c r="DY95" i="20" l="1"/>
  <c r="BN61" i="20"/>
  <c r="BN64" i="20" s="1"/>
  <c r="BO88" i="20"/>
  <c r="BO47" i="20" s="1"/>
  <c r="BO102" i="20" s="1"/>
  <c r="BO104" i="20" s="1"/>
  <c r="BO82" i="20"/>
  <c r="BO96" i="20" s="1"/>
  <c r="BO98" i="20" s="1"/>
  <c r="BO48" i="20" s="1"/>
  <c r="DY28" i="20"/>
  <c r="DY24" i="20"/>
  <c r="DY23" i="20"/>
  <c r="DY22" i="20"/>
  <c r="DY26" i="20"/>
  <c r="DY25" i="20"/>
  <c r="DY21" i="20"/>
  <c r="DY19" i="20"/>
  <c r="DY20" i="20"/>
  <c r="DY27" i="20"/>
  <c r="DY13" i="20"/>
  <c r="DY13" i="19"/>
  <c r="I7" i="19"/>
  <c r="I7" i="20"/>
  <c r="DY14" i="20"/>
  <c r="DY14" i="19"/>
  <c r="I6" i="20"/>
  <c r="I6" i="19"/>
  <c r="DY15" i="3"/>
  <c r="BO49" i="20" l="1"/>
  <c r="BO53" i="20" s="1"/>
  <c r="BN62" i="20"/>
  <c r="DY35" i="20"/>
  <c r="I23" i="20"/>
  <c r="DY37" i="20"/>
  <c r="I37" i="20" s="1"/>
  <c r="I25" i="20"/>
  <c r="DY31" i="20"/>
  <c r="I19" i="20"/>
  <c r="DY34" i="20"/>
  <c r="I34" i="20" s="1"/>
  <c r="I22" i="20"/>
  <c r="DY33" i="20"/>
  <c r="I33" i="20" s="1"/>
  <c r="I21" i="20"/>
  <c r="DY39" i="20"/>
  <c r="I39" i="20" s="1"/>
  <c r="I27" i="20"/>
  <c r="DY36" i="20"/>
  <c r="I36" i="20" s="1"/>
  <c r="I24" i="20"/>
  <c r="DY32" i="20"/>
  <c r="I32" i="20" s="1"/>
  <c r="I20" i="20"/>
  <c r="DY38" i="20"/>
  <c r="I38" i="20" s="1"/>
  <c r="I26" i="20"/>
  <c r="DY40" i="20"/>
  <c r="I40" i="20" s="1"/>
  <c r="I28" i="20"/>
  <c r="DY15" i="20"/>
  <c r="DY15" i="19"/>
  <c r="I35" i="20" l="1"/>
  <c r="DY103" i="20"/>
  <c r="I103" i="20" s="1"/>
  <c r="BO55" i="20"/>
  <c r="BO69" i="20" s="1"/>
  <c r="BO70" i="20" s="1"/>
  <c r="BP68" i="20" s="1"/>
  <c r="BP72" i="20" s="1"/>
  <c r="DY41" i="20"/>
  <c r="I31" i="20"/>
  <c r="BO56" i="20" l="1"/>
  <c r="BO58" i="20"/>
  <c r="BO78" i="20" s="1"/>
  <c r="BO79" i="20" s="1"/>
  <c r="BO80" i="20" s="1"/>
  <c r="BP77" i="20" s="1"/>
  <c r="BO59" i="20"/>
  <c r="I41" i="20"/>
  <c r="DY46" i="20"/>
  <c r="BO61" i="20" l="1"/>
  <c r="BO64" i="20" s="1"/>
  <c r="BO62" i="20"/>
  <c r="BP88" i="20"/>
  <c r="BP47" i="20" s="1"/>
  <c r="BP102" i="20" s="1"/>
  <c r="BP104" i="20" s="1"/>
  <c r="BP82" i="20"/>
  <c r="BP96" i="20" s="1"/>
  <c r="BP98" i="20" s="1"/>
  <c r="BP48" i="20" s="1"/>
  <c r="I46" i="20"/>
  <c r="BP49" i="20" l="1"/>
  <c r="BP53" i="20" s="1"/>
  <c r="BP55" i="20" l="1"/>
  <c r="BP56" i="20"/>
  <c r="BP58" i="20" l="1"/>
  <c r="BP78" i="20" s="1"/>
  <c r="BP79" i="20" s="1"/>
  <c r="BP80" i="20" s="1"/>
  <c r="BQ77" i="20" s="1"/>
  <c r="BP59" i="20"/>
  <c r="BP61" i="20" s="1"/>
  <c r="BP62" i="20" s="1"/>
  <c r="BP69" i="20"/>
  <c r="BP70" i="20" s="1"/>
  <c r="BQ68" i="20" s="1"/>
  <c r="BQ72" i="20" s="1"/>
  <c r="BP64" i="20"/>
  <c r="BQ88" i="20" l="1"/>
  <c r="BQ47" i="20" s="1"/>
  <c r="BQ82" i="20"/>
  <c r="BQ96" i="20" s="1"/>
  <c r="BQ98" i="20" s="1"/>
  <c r="BQ48" i="20" s="1"/>
  <c r="BQ102" i="20" l="1"/>
  <c r="BQ104" i="20" s="1"/>
  <c r="BQ49" i="20"/>
  <c r="BQ53" i="20" s="1"/>
  <c r="BQ55" i="20" l="1"/>
  <c r="BQ69" i="20" l="1"/>
  <c r="BQ70" i="20" s="1"/>
  <c r="BR68" i="20" s="1"/>
  <c r="BR72" i="20" s="1"/>
  <c r="BQ56" i="20"/>
  <c r="BQ58" i="20" l="1"/>
  <c r="BQ59" i="20"/>
  <c r="BQ61" i="20" s="1"/>
  <c r="BQ62" i="20" s="1"/>
  <c r="BQ78" i="20" l="1"/>
  <c r="BQ79" i="20" s="1"/>
  <c r="BQ80" i="20" s="1"/>
  <c r="BR77" i="20" s="1"/>
  <c r="BQ64" i="20"/>
  <c r="BR88" i="20" l="1"/>
  <c r="BR47" i="20" s="1"/>
  <c r="BR82" i="20"/>
  <c r="BR96" i="20" s="1"/>
  <c r="BR98" i="20" s="1"/>
  <c r="BR48" i="20" s="1"/>
  <c r="BR102" i="20" l="1"/>
  <c r="BR104" i="20" s="1"/>
  <c r="BR49" i="20"/>
  <c r="BR53" i="20" s="1"/>
  <c r="BR55" i="20" l="1"/>
  <c r="BR69" i="20" s="1"/>
  <c r="BR70" i="20" s="1"/>
  <c r="BS68" i="20" s="1"/>
  <c r="BS72" i="20" s="1"/>
  <c r="BR56" i="20" l="1"/>
  <c r="BR58" i="20" l="1"/>
  <c r="BR78" i="20" s="1"/>
  <c r="BR79" i="20" s="1"/>
  <c r="BR80" i="20" s="1"/>
  <c r="BS77" i="20" s="1"/>
  <c r="BR59" i="20" l="1"/>
  <c r="BS88" i="20"/>
  <c r="BS47" i="20" s="1"/>
  <c r="BS82" i="20"/>
  <c r="BS96" i="20" s="1"/>
  <c r="BS98" i="20" s="1"/>
  <c r="BS48" i="20" s="1"/>
  <c r="BS102" i="20" l="1"/>
  <c r="BS104" i="20" s="1"/>
  <c r="BS49" i="20"/>
  <c r="BS53" i="20" s="1"/>
  <c r="BR61" i="20"/>
  <c r="BR64" i="20" s="1"/>
  <c r="BR62" i="20" l="1"/>
  <c r="BS55" i="20"/>
  <c r="BS69" i="20" s="1"/>
  <c r="BS70" i="20" s="1"/>
  <c r="BT68" i="20" s="1"/>
  <c r="BT72" i="20" s="1"/>
  <c r="BS56" i="20" l="1"/>
  <c r="BS58" i="20"/>
  <c r="BS78" i="20" s="1"/>
  <c r="BS79" i="20" s="1"/>
  <c r="BS80" i="20" s="1"/>
  <c r="BT77" i="20" s="1"/>
  <c r="BS59" i="20"/>
  <c r="BS61" i="20" l="1"/>
  <c r="BS64" i="20" s="1"/>
  <c r="BS62" i="20"/>
  <c r="BT88" i="20"/>
  <c r="BT47" i="20" s="1"/>
  <c r="BT102" i="20" s="1"/>
  <c r="BT104" i="20" s="1"/>
  <c r="BT82" i="20"/>
  <c r="BT96" i="20" s="1"/>
  <c r="BT98" i="20" s="1"/>
  <c r="BT48" i="20" s="1"/>
  <c r="BT49" i="20" l="1"/>
  <c r="BT53" i="20" s="1"/>
  <c r="BT55" i="20" l="1"/>
  <c r="BT56" i="20" s="1"/>
  <c r="BT58" i="20" l="1"/>
  <c r="BT78" i="20" s="1"/>
  <c r="BT79" i="20" s="1"/>
  <c r="BT80" i="20" s="1"/>
  <c r="BU77" i="20" s="1"/>
  <c r="BT59" i="20"/>
  <c r="BT61" i="20" s="1"/>
  <c r="BT62" i="20" s="1"/>
  <c r="BT69" i="20"/>
  <c r="BT70" i="20" s="1"/>
  <c r="BU68" i="20" s="1"/>
  <c r="BU72" i="20" s="1"/>
  <c r="BT64" i="20" l="1"/>
  <c r="BU82" i="20"/>
  <c r="BU96" i="20" s="1"/>
  <c r="BU98" i="20" s="1"/>
  <c r="BU48" i="20" s="1"/>
  <c r="BU88" i="20"/>
  <c r="BU47" i="20" s="1"/>
  <c r="BU49" i="20" l="1"/>
  <c r="BU53" i="20" s="1"/>
  <c r="BU102" i="20"/>
  <c r="BU104" i="20" s="1"/>
  <c r="BU55" i="20"/>
  <c r="BU56" i="20"/>
  <c r="BU58" i="20" l="1"/>
  <c r="BU78" i="20" s="1"/>
  <c r="BU79" i="20" s="1"/>
  <c r="BU80" i="20" s="1"/>
  <c r="BV77" i="20" s="1"/>
  <c r="BU59" i="20"/>
  <c r="BU61" i="20" s="1"/>
  <c r="BU62" i="20" s="1"/>
  <c r="BU69" i="20"/>
  <c r="BU70" i="20" s="1"/>
  <c r="BV68" i="20" s="1"/>
  <c r="BV72" i="20" s="1"/>
  <c r="BU64" i="20" l="1"/>
  <c r="BV82" i="20"/>
  <c r="BV96" i="20" s="1"/>
  <c r="BV98" i="20" s="1"/>
  <c r="BV48" i="20" s="1"/>
  <c r="BV88" i="20"/>
  <c r="BV47" i="20" s="1"/>
  <c r="BV49" i="20" l="1"/>
  <c r="BV53" i="20" s="1"/>
  <c r="BV102" i="20"/>
  <c r="BV104" i="20" s="1"/>
  <c r="BV55" i="20"/>
  <c r="BV69" i="20" s="1"/>
  <c r="BV70" i="20" s="1"/>
  <c r="BW68" i="20" s="1"/>
  <c r="BW72" i="20" s="1"/>
  <c r="BV56" i="20" l="1"/>
  <c r="BV58" i="20"/>
  <c r="BV78" i="20" s="1"/>
  <c r="BV79" i="20" s="1"/>
  <c r="BV80" i="20" s="1"/>
  <c r="BW77" i="20" s="1"/>
  <c r="BV59" i="20" l="1"/>
  <c r="BV61" i="20" s="1"/>
  <c r="BW88" i="20"/>
  <c r="BW47" i="20" s="1"/>
  <c r="BW102" i="20" s="1"/>
  <c r="BW104" i="20" s="1"/>
  <c r="BW82" i="20"/>
  <c r="BW96" i="20" s="1"/>
  <c r="BW98" i="20" s="1"/>
  <c r="BW48" i="20" s="1"/>
  <c r="BV64" i="20" l="1"/>
  <c r="BV62" i="20"/>
  <c r="BW49" i="20"/>
  <c r="BW53" i="20" s="1"/>
  <c r="BW55" i="20" l="1"/>
  <c r="BW69" i="20" s="1"/>
  <c r="BW70" i="20" s="1"/>
  <c r="BX68" i="20" s="1"/>
  <c r="BX72" i="20" s="1"/>
  <c r="BW56" i="20" l="1"/>
  <c r="BW58" i="20"/>
  <c r="BW78" i="20" s="1"/>
  <c r="BW79" i="20" s="1"/>
  <c r="BW80" i="20" s="1"/>
  <c r="BX77" i="20" s="1"/>
  <c r="BW59" i="20"/>
  <c r="BW61" i="20" l="1"/>
  <c r="BW64" i="20" s="1"/>
  <c r="BW62" i="20"/>
  <c r="BX88" i="20"/>
  <c r="BX47" i="20" s="1"/>
  <c r="BX102" i="20" s="1"/>
  <c r="BX104" i="20" s="1"/>
  <c r="BX82" i="20"/>
  <c r="BX96" i="20" s="1"/>
  <c r="BX98" i="20" s="1"/>
  <c r="BX48" i="20" s="1"/>
  <c r="BX49" i="20" l="1"/>
  <c r="BX53" i="20" s="1"/>
  <c r="BX55" i="20" l="1"/>
  <c r="BX56" i="20"/>
  <c r="BX58" i="20" l="1"/>
  <c r="BX78" i="20" s="1"/>
  <c r="BX79" i="20" s="1"/>
  <c r="BX80" i="20" s="1"/>
  <c r="BY77" i="20" s="1"/>
  <c r="BX59" i="20"/>
  <c r="BX61" i="20" s="1"/>
  <c r="BX62" i="20" s="1"/>
  <c r="BX69" i="20"/>
  <c r="BX70" i="20" s="1"/>
  <c r="BY68" i="20" s="1"/>
  <c r="BY72" i="20" s="1"/>
  <c r="BX64" i="20" l="1"/>
  <c r="BY82" i="20"/>
  <c r="BY96" i="20" s="1"/>
  <c r="BY98" i="20" s="1"/>
  <c r="BY48" i="20" s="1"/>
  <c r="BY88" i="20"/>
  <c r="BY47" i="20" s="1"/>
  <c r="BY49" i="20" l="1"/>
  <c r="BY53" i="20" s="1"/>
  <c r="BY102" i="20"/>
  <c r="BY104" i="20" s="1"/>
  <c r="BY55" i="20"/>
  <c r="BY69" i="20" l="1"/>
  <c r="BY70" i="20" s="1"/>
  <c r="BZ68" i="20" s="1"/>
  <c r="BZ72" i="20" s="1"/>
  <c r="BY56" i="20"/>
  <c r="BY58" i="20" l="1"/>
  <c r="BY59" i="20"/>
  <c r="BY61" i="20" s="1"/>
  <c r="BY62" i="20" s="1"/>
  <c r="BY78" i="20" l="1"/>
  <c r="BY79" i="20" s="1"/>
  <c r="BY80" i="20" s="1"/>
  <c r="BZ77" i="20" s="1"/>
  <c r="BY64" i="20"/>
  <c r="BZ88" i="20" l="1"/>
  <c r="BZ47" i="20" s="1"/>
  <c r="BZ82" i="20"/>
  <c r="BZ96" i="20" s="1"/>
  <c r="BZ98" i="20" s="1"/>
  <c r="BZ48" i="20" s="1"/>
  <c r="BZ102" i="20" l="1"/>
  <c r="BZ104" i="20" s="1"/>
  <c r="BZ49" i="20"/>
  <c r="BZ53" i="20" s="1"/>
  <c r="BZ55" i="20" l="1"/>
  <c r="BZ69" i="20" s="1"/>
  <c r="BZ70" i="20" s="1"/>
  <c r="CA68" i="20" s="1"/>
  <c r="CA72" i="20" s="1"/>
  <c r="BZ56" i="20"/>
  <c r="BZ58" i="20" l="1"/>
  <c r="BZ78" i="20" s="1"/>
  <c r="BZ79" i="20" s="1"/>
  <c r="BZ80" i="20" s="1"/>
  <c r="CA77" i="20" s="1"/>
  <c r="BZ59" i="20"/>
  <c r="BZ61" i="20" l="1"/>
  <c r="BZ64" i="20" s="1"/>
  <c r="BZ62" i="20"/>
  <c r="CA88" i="20"/>
  <c r="CA47" i="20" s="1"/>
  <c r="CA102" i="20" s="1"/>
  <c r="CA104" i="20" s="1"/>
  <c r="CA82" i="20"/>
  <c r="CA96" i="20" s="1"/>
  <c r="CA98" i="20" s="1"/>
  <c r="CA48" i="20" s="1"/>
  <c r="CA49" i="20" l="1"/>
  <c r="CA53" i="20" s="1"/>
  <c r="CA55" i="20" l="1"/>
  <c r="CA69" i="20" s="1"/>
  <c r="CA70" i="20" s="1"/>
  <c r="CB68" i="20" s="1"/>
  <c r="CB72" i="20" s="1"/>
  <c r="CA56" i="20" l="1"/>
  <c r="CA58" i="20" l="1"/>
  <c r="CA78" i="20" s="1"/>
  <c r="CA79" i="20" s="1"/>
  <c r="CA80" i="20" s="1"/>
  <c r="CB77" i="20" s="1"/>
  <c r="CA59" i="20"/>
  <c r="CA61" i="20" l="1"/>
  <c r="CA64" i="20" s="1"/>
  <c r="CA62" i="20"/>
  <c r="CB88" i="20"/>
  <c r="CB47" i="20" s="1"/>
  <c r="CB102" i="20" s="1"/>
  <c r="CB104" i="20" s="1"/>
  <c r="CB82" i="20"/>
  <c r="CB96" i="20" s="1"/>
  <c r="CB98" i="20" s="1"/>
  <c r="CB48" i="20" s="1"/>
  <c r="CB49" i="20" l="1"/>
  <c r="CB53" i="20" s="1"/>
  <c r="CB55" i="20" s="1"/>
  <c r="CB56" i="20" l="1"/>
  <c r="CB69" i="20"/>
  <c r="CB70" i="20" s="1"/>
  <c r="CC68" i="20" s="1"/>
  <c r="CC72" i="20" s="1"/>
  <c r="CB58" i="20" l="1"/>
  <c r="CB59" i="20"/>
  <c r="CB61" i="20" l="1"/>
  <c r="CB62" i="20" s="1"/>
  <c r="CB78" i="20"/>
  <c r="CB79" i="20" s="1"/>
  <c r="CB80" i="20" s="1"/>
  <c r="CC77" i="20" s="1"/>
  <c r="CB64" i="20"/>
  <c r="CC82" i="20" l="1"/>
  <c r="CC96" i="20" s="1"/>
  <c r="CC98" i="20" s="1"/>
  <c r="CC48" i="20" s="1"/>
  <c r="CC88" i="20"/>
  <c r="CC47" i="20" s="1"/>
  <c r="CC49" i="20" l="1"/>
  <c r="CC53" i="20" s="1"/>
  <c r="CC55" i="20" s="1"/>
  <c r="CC102" i="20"/>
  <c r="CC104" i="20" s="1"/>
  <c r="CC56" i="20"/>
  <c r="CC69" i="20"/>
  <c r="CC70" i="20" s="1"/>
  <c r="CD68" i="20" s="1"/>
  <c r="CD72" i="20" s="1"/>
  <c r="CC58" i="20" l="1"/>
  <c r="CC59" i="20"/>
  <c r="CC61" i="20" s="1"/>
  <c r="CC62" i="20" s="1"/>
  <c r="CC78" i="20" l="1"/>
  <c r="CC79" i="20" s="1"/>
  <c r="CC80" i="20" s="1"/>
  <c r="CD77" i="20" s="1"/>
  <c r="CC64" i="20"/>
  <c r="CD82" i="20" l="1"/>
  <c r="CD96" i="20" s="1"/>
  <c r="CD98" i="20" s="1"/>
  <c r="CD48" i="20" s="1"/>
  <c r="CD88" i="20"/>
  <c r="CD47" i="20" s="1"/>
  <c r="CD49" i="20" l="1"/>
  <c r="CD53" i="20" s="1"/>
  <c r="CD102" i="20"/>
  <c r="CD104" i="20" s="1"/>
  <c r="CD55" i="20"/>
  <c r="CD69" i="20" s="1"/>
  <c r="CD70" i="20" s="1"/>
  <c r="CE68" i="20" s="1"/>
  <c r="CE72" i="20" s="1"/>
  <c r="CD56" i="20"/>
  <c r="CD58" i="20" l="1"/>
  <c r="CD78" i="20" s="1"/>
  <c r="CD79" i="20" s="1"/>
  <c r="CD80" i="20" s="1"/>
  <c r="CE77" i="20" s="1"/>
  <c r="CD59" i="20"/>
  <c r="CD61" i="20" l="1"/>
  <c r="CD64" i="20" s="1"/>
  <c r="CE88" i="20"/>
  <c r="CE47" i="20" s="1"/>
  <c r="CE82" i="20"/>
  <c r="CE96" i="20" s="1"/>
  <c r="CE98" i="20" s="1"/>
  <c r="CE48" i="20" s="1"/>
  <c r="CE102" i="20" l="1"/>
  <c r="CE104" i="20" s="1"/>
  <c r="CE49" i="20"/>
  <c r="CE53" i="20" s="1"/>
  <c r="CD62" i="20"/>
  <c r="CE55" i="20" l="1"/>
  <c r="CE69" i="20" s="1"/>
  <c r="CE70" i="20" s="1"/>
  <c r="CF68" i="20" s="1"/>
  <c r="CF72" i="20" s="1"/>
  <c r="CE56" i="20"/>
  <c r="CE58" i="20" l="1"/>
  <c r="CE78" i="20" s="1"/>
  <c r="CE59" i="20"/>
  <c r="CE61" i="20" l="1"/>
  <c r="CE64" i="20" s="1"/>
  <c r="CE62" i="20"/>
  <c r="CE79" i="20"/>
  <c r="CE80" i="20" s="1"/>
  <c r="CF77" i="20" s="1"/>
  <c r="CF88" i="20" l="1"/>
  <c r="CF47" i="20" s="1"/>
  <c r="CF82" i="20"/>
  <c r="CF96" i="20" s="1"/>
  <c r="CF98" i="20" s="1"/>
  <c r="CF48" i="20" s="1"/>
  <c r="CF102" i="20" l="1"/>
  <c r="CF104" i="20" s="1"/>
  <c r="CF49" i="20"/>
  <c r="CF53" i="20" s="1"/>
  <c r="CF55" i="20" l="1"/>
  <c r="CF56" i="20"/>
  <c r="CF58" i="20" l="1"/>
  <c r="CF78" i="20" s="1"/>
  <c r="CF79" i="20" s="1"/>
  <c r="CF80" i="20" s="1"/>
  <c r="CG77" i="20" s="1"/>
  <c r="CF59" i="20"/>
  <c r="CF61" i="20" s="1"/>
  <c r="CF62" i="20" s="1"/>
  <c r="CF69" i="20"/>
  <c r="CF70" i="20" s="1"/>
  <c r="CG68" i="20" s="1"/>
  <c r="CG72" i="20" s="1"/>
  <c r="CF64" i="20" l="1"/>
  <c r="CG88" i="20"/>
  <c r="CG47" i="20" s="1"/>
  <c r="CG82" i="20"/>
  <c r="CG96" i="20" s="1"/>
  <c r="CG98" i="20" s="1"/>
  <c r="CG48" i="20" s="1"/>
  <c r="CG102" i="20" l="1"/>
  <c r="CG104" i="20" s="1"/>
  <c r="CG49" i="20"/>
  <c r="CG53" i="20" s="1"/>
  <c r="CG55" i="20" l="1"/>
  <c r="CG69" i="20" l="1"/>
  <c r="CG70" i="20" s="1"/>
  <c r="CH68" i="20" s="1"/>
  <c r="CH72" i="20" s="1"/>
  <c r="CG56" i="20"/>
  <c r="CG58" i="20" l="1"/>
  <c r="CG59" i="20"/>
  <c r="CG61" i="20" s="1"/>
  <c r="CG62" i="20" s="1"/>
  <c r="CG78" i="20" l="1"/>
  <c r="CG79" i="20" s="1"/>
  <c r="CG80" i="20" s="1"/>
  <c r="CH77" i="20" s="1"/>
  <c r="CG64" i="20"/>
  <c r="CH88" i="20" l="1"/>
  <c r="CH47" i="20" s="1"/>
  <c r="CH82" i="20"/>
  <c r="CH96" i="20" s="1"/>
  <c r="CH98" i="20" s="1"/>
  <c r="CH48" i="20" s="1"/>
  <c r="CH102" i="20" l="1"/>
  <c r="CH104" i="20" s="1"/>
  <c r="CH49" i="20"/>
  <c r="CH53" i="20" s="1"/>
  <c r="CH55" i="20" l="1"/>
  <c r="CH69" i="20" s="1"/>
  <c r="CH70" i="20" s="1"/>
  <c r="CI68" i="20" s="1"/>
  <c r="CH56" i="20"/>
  <c r="CH58" i="20" l="1"/>
  <c r="CH78" i="20" s="1"/>
  <c r="CH79" i="20" s="1"/>
  <c r="CH80" i="20" s="1"/>
  <c r="CI77" i="20" s="1"/>
  <c r="CH59" i="20"/>
  <c r="CI72" i="20"/>
  <c r="CH61" i="20" l="1"/>
  <c r="CH64" i="20" s="1"/>
  <c r="CH62" i="20"/>
  <c r="CI88" i="20"/>
  <c r="CI47" i="20" s="1"/>
  <c r="CI82" i="20"/>
  <c r="CI96" i="20" s="1"/>
  <c r="CI98" i="20" s="1"/>
  <c r="CI48" i="20" s="1"/>
  <c r="CI102" i="20" l="1"/>
  <c r="CI104" i="20" s="1"/>
  <c r="CI49" i="20"/>
  <c r="CI53" i="20" s="1"/>
  <c r="CI55" i="20" l="1"/>
  <c r="CI69" i="20" s="1"/>
  <c r="CI70" i="20" s="1"/>
  <c r="CJ68" i="20" s="1"/>
  <c r="CI56" i="20"/>
  <c r="CI58" i="20" l="1"/>
  <c r="CI78" i="20" s="1"/>
  <c r="CI79" i="20" s="1"/>
  <c r="CI80" i="20" s="1"/>
  <c r="CJ77" i="20" s="1"/>
  <c r="CI59" i="20"/>
  <c r="CJ72" i="20"/>
  <c r="CI61" i="20" l="1"/>
  <c r="CI64" i="20" s="1"/>
  <c r="CI62" i="20"/>
  <c r="CJ88" i="20"/>
  <c r="CJ47" i="20" s="1"/>
  <c r="CJ102" i="20" s="1"/>
  <c r="CJ104" i="20" s="1"/>
  <c r="CJ82" i="20"/>
  <c r="CJ96" i="20" s="1"/>
  <c r="CJ98" i="20" s="1"/>
  <c r="CJ48" i="20" s="1"/>
  <c r="CJ49" i="20" l="1"/>
  <c r="CJ53" i="20" s="1"/>
  <c r="CJ55" i="20" l="1"/>
  <c r="CJ56" i="20"/>
  <c r="CJ58" i="20" l="1"/>
  <c r="CJ78" i="20" s="1"/>
  <c r="CJ79" i="20" s="1"/>
  <c r="CJ80" i="20" s="1"/>
  <c r="CK77" i="20" s="1"/>
  <c r="CJ59" i="20"/>
  <c r="CJ61" i="20" s="1"/>
  <c r="CJ62" i="20" s="1"/>
  <c r="CJ69" i="20"/>
  <c r="CJ70" i="20" s="1"/>
  <c r="CK68" i="20" s="1"/>
  <c r="CK72" i="20" l="1"/>
  <c r="CJ64" i="20"/>
  <c r="CK88" i="20"/>
  <c r="CK47" i="20" s="1"/>
  <c r="CK82" i="20"/>
  <c r="CK96" i="20" s="1"/>
  <c r="CK98" i="20" s="1"/>
  <c r="CK48" i="20" s="1"/>
  <c r="CK49" i="20" l="1"/>
  <c r="CK53" i="20" s="1"/>
  <c r="CK102" i="20"/>
  <c r="CK104" i="20" s="1"/>
  <c r="CK55" i="20"/>
  <c r="CK69" i="20" l="1"/>
  <c r="CK70" i="20" s="1"/>
  <c r="CL68" i="20" s="1"/>
  <c r="CK56" i="20"/>
  <c r="CK58" i="20" l="1"/>
  <c r="CK59" i="20"/>
  <c r="CL72" i="20"/>
  <c r="CK61" i="20" l="1"/>
  <c r="CK62" i="20"/>
  <c r="CK78" i="20"/>
  <c r="CK79" i="20" s="1"/>
  <c r="CK80" i="20" s="1"/>
  <c r="CL77" i="20" s="1"/>
  <c r="CK64" i="20"/>
  <c r="CL82" i="20" l="1"/>
  <c r="CL96" i="20" s="1"/>
  <c r="CL98" i="20" s="1"/>
  <c r="CL48" i="20" s="1"/>
  <c r="CL88" i="20"/>
  <c r="CL47" i="20" s="1"/>
  <c r="CL49" i="20" l="1"/>
  <c r="CL53" i="20" s="1"/>
  <c r="CL102" i="20"/>
  <c r="CL104" i="20" s="1"/>
  <c r="CL55" i="20"/>
  <c r="CL69" i="20" s="1"/>
  <c r="CL70" i="20" s="1"/>
  <c r="CM68" i="20" s="1"/>
  <c r="CL56" i="20"/>
  <c r="CL58" i="20" l="1"/>
  <c r="CL78" i="20" s="1"/>
  <c r="CL79" i="20" s="1"/>
  <c r="CL80" i="20" s="1"/>
  <c r="CM77" i="20" s="1"/>
  <c r="CL59" i="20"/>
  <c r="CM72" i="20"/>
  <c r="CL61" i="20" l="1"/>
  <c r="CL64" i="20" s="1"/>
  <c r="CL62" i="20"/>
  <c r="CM88" i="20"/>
  <c r="CM47" i="20" s="1"/>
  <c r="CM102" i="20" s="1"/>
  <c r="CM104" i="20" s="1"/>
  <c r="CM82" i="20"/>
  <c r="CM96" i="20" s="1"/>
  <c r="CM98" i="20" s="1"/>
  <c r="CM48" i="20" s="1"/>
  <c r="CM49" i="20" l="1"/>
  <c r="CM53" i="20" s="1"/>
  <c r="CM55" i="20" l="1"/>
  <c r="CM69" i="20" s="1"/>
  <c r="CM70" i="20" s="1"/>
  <c r="CN68" i="20" s="1"/>
  <c r="CN72" i="20" s="1"/>
  <c r="CM56" i="20"/>
  <c r="CM58" i="20" l="1"/>
  <c r="CM78" i="20" s="1"/>
  <c r="CM79" i="20" s="1"/>
  <c r="CM80" i="20" s="1"/>
  <c r="CN77" i="20" s="1"/>
  <c r="CM59" i="20"/>
  <c r="CM61" i="20" l="1"/>
  <c r="CM64" i="20" s="1"/>
  <c r="CM62" i="20"/>
  <c r="CN88" i="20"/>
  <c r="CN47" i="20" s="1"/>
  <c r="CN102" i="20" s="1"/>
  <c r="CN104" i="20" s="1"/>
  <c r="CN82" i="20"/>
  <c r="CN96" i="20" s="1"/>
  <c r="CN98" i="20" s="1"/>
  <c r="CN48" i="20" s="1"/>
  <c r="CN49" i="20" l="1"/>
  <c r="CN53" i="20" s="1"/>
  <c r="CN55" i="20" s="1"/>
  <c r="CN56" i="20" l="1"/>
  <c r="CN69" i="20"/>
  <c r="CN70" i="20" s="1"/>
  <c r="CO68" i="20" s="1"/>
  <c r="CO72" i="20" s="1"/>
  <c r="CN58" i="20" l="1"/>
  <c r="CN59" i="20"/>
  <c r="CN61" i="20" l="1"/>
  <c r="CN62" i="20"/>
  <c r="CN78" i="20"/>
  <c r="CN79" i="20" s="1"/>
  <c r="CN80" i="20" s="1"/>
  <c r="CO77" i="20" s="1"/>
  <c r="CN64" i="20"/>
  <c r="CO88" i="20" l="1"/>
  <c r="CO47" i="20" s="1"/>
  <c r="CO102" i="20" s="1"/>
  <c r="CO104" i="20" s="1"/>
  <c r="CO82" i="20"/>
  <c r="CO96" i="20" s="1"/>
  <c r="CO98" i="20" s="1"/>
  <c r="CO48" i="20" s="1"/>
  <c r="CO49" i="20" l="1"/>
  <c r="CO53" i="20" s="1"/>
  <c r="CO55" i="20" l="1"/>
  <c r="CO56" i="20"/>
  <c r="CO58" i="20" l="1"/>
  <c r="CO78" i="20" s="1"/>
  <c r="CO79" i="20" s="1"/>
  <c r="CO80" i="20" s="1"/>
  <c r="CP77" i="20" s="1"/>
  <c r="CO59" i="20"/>
  <c r="CO61" i="20" s="1"/>
  <c r="CO62" i="20" s="1"/>
  <c r="CO69" i="20"/>
  <c r="CO70" i="20" s="1"/>
  <c r="CP68" i="20" s="1"/>
  <c r="CP72" i="20" s="1"/>
  <c r="CO64" i="20" l="1"/>
  <c r="CP88" i="20"/>
  <c r="CP47" i="20" s="1"/>
  <c r="CP102" i="20" s="1"/>
  <c r="CP104" i="20" s="1"/>
  <c r="CP82" i="20"/>
  <c r="CP96" i="20" s="1"/>
  <c r="CP98" i="20" s="1"/>
  <c r="CP48" i="20" s="1"/>
  <c r="CP49" i="20" l="1"/>
  <c r="CP53" i="20" s="1"/>
  <c r="CP55" i="20" l="1"/>
  <c r="CP69" i="20" s="1"/>
  <c r="CP70" i="20" s="1"/>
  <c r="CQ68" i="20" s="1"/>
  <c r="CQ72" i="20" s="1"/>
  <c r="CP56" i="20"/>
  <c r="CP58" i="20" l="1"/>
  <c r="CP78" i="20" s="1"/>
  <c r="CP79" i="20" s="1"/>
  <c r="CP80" i="20" s="1"/>
  <c r="CQ77" i="20" s="1"/>
  <c r="CP59" i="20"/>
  <c r="CP61" i="20" l="1"/>
  <c r="CP64" i="20" s="1"/>
  <c r="CP62" i="20"/>
  <c r="CQ88" i="20"/>
  <c r="CQ47" i="20" s="1"/>
  <c r="CQ102" i="20" s="1"/>
  <c r="CQ104" i="20" s="1"/>
  <c r="CQ82" i="20"/>
  <c r="CQ96" i="20" s="1"/>
  <c r="CQ98" i="20" s="1"/>
  <c r="CQ48" i="20" s="1"/>
  <c r="CQ49" i="20" l="1"/>
  <c r="CQ53" i="20" s="1"/>
  <c r="CQ55" i="20" l="1"/>
  <c r="CQ69" i="20" s="1"/>
  <c r="CQ70" i="20" s="1"/>
  <c r="CR68" i="20" s="1"/>
  <c r="CR72" i="20" s="1"/>
  <c r="CQ56" i="20"/>
  <c r="CQ58" i="20" l="1"/>
  <c r="CQ78" i="20" s="1"/>
  <c r="CQ79" i="20" s="1"/>
  <c r="CQ80" i="20" s="1"/>
  <c r="CR77" i="20" s="1"/>
  <c r="CQ59" i="20" l="1"/>
  <c r="CQ61" i="20"/>
  <c r="CQ64" i="20" s="1"/>
  <c r="CQ62" i="20"/>
  <c r="CR82" i="20"/>
  <c r="CR96" i="20" s="1"/>
  <c r="CR98" i="20" s="1"/>
  <c r="CR48" i="20" s="1"/>
  <c r="CR88" i="20"/>
  <c r="CR47" i="20" s="1"/>
  <c r="CR49" i="20" l="1"/>
  <c r="CR53" i="20" s="1"/>
  <c r="CR102" i="20"/>
  <c r="CR104" i="20" s="1"/>
  <c r="CR55" i="20"/>
  <c r="CR69" i="20" l="1"/>
  <c r="CR70" i="20" s="1"/>
  <c r="CS68" i="20" s="1"/>
  <c r="CS72" i="20" s="1"/>
  <c r="CR56" i="20"/>
  <c r="CR58" i="20" l="1"/>
  <c r="CR59" i="20" s="1"/>
  <c r="CR61" i="20" s="1"/>
  <c r="CR62" i="20" s="1"/>
  <c r="CR78" i="20" l="1"/>
  <c r="CR79" i="20" s="1"/>
  <c r="CR80" i="20" s="1"/>
  <c r="CS77" i="20" s="1"/>
  <c r="CR64" i="20"/>
  <c r="CS88" i="20" l="1"/>
  <c r="CS47" i="20" s="1"/>
  <c r="CS82" i="20"/>
  <c r="CS96" i="20" s="1"/>
  <c r="CS98" i="20" s="1"/>
  <c r="CS48" i="20" s="1"/>
  <c r="CS49" i="20" l="1"/>
  <c r="CS53" i="20" s="1"/>
  <c r="CS102" i="20"/>
  <c r="CS104" i="20" s="1"/>
  <c r="CS55" i="20"/>
  <c r="CS56" i="20"/>
  <c r="CS58" i="20" l="1"/>
  <c r="CS78" i="20" s="1"/>
  <c r="CS79" i="20" s="1"/>
  <c r="CS80" i="20" s="1"/>
  <c r="CT77" i="20" s="1"/>
  <c r="CS59" i="20"/>
  <c r="CS61" i="20" s="1"/>
  <c r="CS62" i="20" s="1"/>
  <c r="CS69" i="20"/>
  <c r="CS70" i="20" s="1"/>
  <c r="CT68" i="20" s="1"/>
  <c r="CT72" i="20" s="1"/>
  <c r="CS64" i="20" l="1"/>
  <c r="CT88" i="20"/>
  <c r="CT47" i="20" s="1"/>
  <c r="CT102" i="20" s="1"/>
  <c r="CT104" i="20" s="1"/>
  <c r="CT82" i="20"/>
  <c r="CT96" i="20" s="1"/>
  <c r="CT98" i="20" s="1"/>
  <c r="CT48" i="20" s="1"/>
  <c r="CT49" i="20" l="1"/>
  <c r="CT53" i="20" s="1"/>
  <c r="CT55" i="20" l="1"/>
  <c r="CT69" i="20" s="1"/>
  <c r="CT70" i="20" s="1"/>
  <c r="CU68" i="20" s="1"/>
  <c r="CU72" i="20" s="1"/>
  <c r="CT56" i="20"/>
  <c r="CT58" i="20" l="1"/>
  <c r="CT78" i="20" s="1"/>
  <c r="CT79" i="20" s="1"/>
  <c r="CT80" i="20" s="1"/>
  <c r="CU77" i="20" s="1"/>
  <c r="CT59" i="20"/>
  <c r="CT61" i="20" l="1"/>
  <c r="CT64" i="20" s="1"/>
  <c r="CT62" i="20"/>
  <c r="CU88" i="20"/>
  <c r="CU47" i="20" s="1"/>
  <c r="CU102" i="20" s="1"/>
  <c r="CU104" i="20" s="1"/>
  <c r="CU82" i="20"/>
  <c r="CU96" i="20" s="1"/>
  <c r="CU98" i="20" s="1"/>
  <c r="CU48" i="20" s="1"/>
  <c r="CU49" i="20" l="1"/>
  <c r="CU53" i="20" s="1"/>
  <c r="CU55" i="20" l="1"/>
  <c r="CU69" i="20" s="1"/>
  <c r="CU70" i="20" s="1"/>
  <c r="CV68" i="20" s="1"/>
  <c r="CV72" i="20" s="1"/>
  <c r="CU56" i="20" l="1"/>
  <c r="CU58" i="20" l="1"/>
  <c r="CU78" i="20" s="1"/>
  <c r="CU59" i="20"/>
  <c r="CU61" i="20" l="1"/>
  <c r="CU64" i="20" s="1"/>
  <c r="CU79" i="20"/>
  <c r="CU80" i="20" s="1"/>
  <c r="CV77" i="20" s="1"/>
  <c r="CV88" i="20" l="1"/>
  <c r="CV47" i="20" s="1"/>
  <c r="CV82" i="20"/>
  <c r="CV96" i="20" s="1"/>
  <c r="CV98" i="20" s="1"/>
  <c r="CV48" i="20" s="1"/>
  <c r="CU62" i="20"/>
  <c r="CV49" i="20" l="1"/>
  <c r="CV53" i="20" s="1"/>
  <c r="CV55" i="20" s="1"/>
  <c r="CV102" i="20"/>
  <c r="CV104" i="20" s="1"/>
  <c r="CV56" i="20"/>
  <c r="CV69" i="20"/>
  <c r="CV70" i="20" s="1"/>
  <c r="CW68" i="20" s="1"/>
  <c r="CW72" i="20" s="1"/>
  <c r="CV58" i="20" l="1"/>
  <c r="CV59" i="20"/>
  <c r="CV61" i="20" l="1"/>
  <c r="CV62" i="20"/>
  <c r="CV78" i="20"/>
  <c r="CV79" i="20" s="1"/>
  <c r="CV80" i="20" s="1"/>
  <c r="CW77" i="20" s="1"/>
  <c r="CV64" i="20"/>
  <c r="CW82" i="20" l="1"/>
  <c r="CW96" i="20" s="1"/>
  <c r="CW98" i="20" s="1"/>
  <c r="CW48" i="20" s="1"/>
  <c r="CW88" i="20"/>
  <c r="CW47" i="20" s="1"/>
  <c r="CW49" i="20" l="1"/>
  <c r="CW53" i="20" s="1"/>
  <c r="CW55" i="20" s="1"/>
  <c r="CW102" i="20"/>
  <c r="CW104" i="20" s="1"/>
  <c r="CW56" i="20"/>
  <c r="CW69" i="20"/>
  <c r="CW70" i="20" s="1"/>
  <c r="CX68" i="20" s="1"/>
  <c r="CX72" i="20" s="1"/>
  <c r="CW58" i="20" l="1"/>
  <c r="CW59" i="20" s="1"/>
  <c r="CW61" i="20" s="1"/>
  <c r="CW62" i="20" s="1"/>
  <c r="CW78" i="20" l="1"/>
  <c r="CW79" i="20" s="1"/>
  <c r="CW80" i="20" s="1"/>
  <c r="CX77" i="20" s="1"/>
  <c r="CW64" i="20"/>
  <c r="CX88" i="20" l="1"/>
  <c r="CX47" i="20" s="1"/>
  <c r="CX102" i="20" s="1"/>
  <c r="CX104" i="20" s="1"/>
  <c r="CX82" i="20"/>
  <c r="CX96" i="20" s="1"/>
  <c r="CX98" i="20" s="1"/>
  <c r="CX48" i="20" s="1"/>
  <c r="CX49" i="20" l="1"/>
  <c r="CX53" i="20" s="1"/>
  <c r="CX55" i="20" l="1"/>
  <c r="CX69" i="20" s="1"/>
  <c r="CX70" i="20" s="1"/>
  <c r="CY68" i="20" s="1"/>
  <c r="CY72" i="20" s="1"/>
  <c r="CX56" i="20"/>
  <c r="CX58" i="20" l="1"/>
  <c r="CX78" i="20" s="1"/>
  <c r="CX79" i="20" s="1"/>
  <c r="CX80" i="20" s="1"/>
  <c r="CY77" i="20" s="1"/>
  <c r="CX59" i="20"/>
  <c r="CX61" i="20" l="1"/>
  <c r="CX64" i="20" s="1"/>
  <c r="CY88" i="20"/>
  <c r="CY47" i="20" s="1"/>
  <c r="CY102" i="20" s="1"/>
  <c r="CY104" i="20" s="1"/>
  <c r="CY82" i="20"/>
  <c r="CY96" i="20" s="1"/>
  <c r="CY98" i="20" s="1"/>
  <c r="CY48" i="20" s="1"/>
  <c r="CY49" i="20" l="1"/>
  <c r="CY53" i="20" s="1"/>
  <c r="CX62" i="20"/>
  <c r="CY55" i="20" l="1"/>
  <c r="CY69" i="20" s="1"/>
  <c r="CY70" i="20" s="1"/>
  <c r="CZ68" i="20" s="1"/>
  <c r="CZ72" i="20" s="1"/>
  <c r="CY56" i="20"/>
  <c r="CY58" i="20" l="1"/>
  <c r="CY78" i="20" s="1"/>
  <c r="CY79" i="20" s="1"/>
  <c r="CY80" i="20" s="1"/>
  <c r="CZ77" i="20" s="1"/>
  <c r="CY59" i="20"/>
  <c r="CY61" i="20" l="1"/>
  <c r="CY64" i="20" s="1"/>
  <c r="CY62" i="20"/>
  <c r="CZ88" i="20"/>
  <c r="CZ47" i="20" s="1"/>
  <c r="CZ102" i="20" s="1"/>
  <c r="CZ104" i="20" s="1"/>
  <c r="CZ82" i="20"/>
  <c r="CZ96" i="20" s="1"/>
  <c r="CZ98" i="20" s="1"/>
  <c r="CZ48" i="20" s="1"/>
  <c r="CZ49" i="20" l="1"/>
  <c r="CZ53" i="20" s="1"/>
  <c r="CZ55" i="20" l="1"/>
  <c r="CZ56" i="20"/>
  <c r="CZ58" i="20" l="1"/>
  <c r="CZ78" i="20" s="1"/>
  <c r="CZ79" i="20" s="1"/>
  <c r="CZ80" i="20" s="1"/>
  <c r="DA77" i="20" s="1"/>
  <c r="CZ59" i="20"/>
  <c r="CZ61" i="20" s="1"/>
  <c r="CZ62" i="20" s="1"/>
  <c r="CZ69" i="20"/>
  <c r="CZ70" i="20" s="1"/>
  <c r="DA68" i="20" s="1"/>
  <c r="DA72" i="20" s="1"/>
  <c r="CZ64" i="20" l="1"/>
  <c r="DA88" i="20"/>
  <c r="DA47" i="20" s="1"/>
  <c r="DA102" i="20" s="1"/>
  <c r="DA104" i="20" s="1"/>
  <c r="DA82" i="20"/>
  <c r="DA96" i="20" s="1"/>
  <c r="DA98" i="20" s="1"/>
  <c r="DA48" i="20" s="1"/>
  <c r="DA49" i="20" l="1"/>
  <c r="DA53" i="20" s="1"/>
  <c r="DA55" i="20" s="1"/>
  <c r="DA56" i="20" l="1"/>
  <c r="DA69" i="20"/>
  <c r="DA70" i="20" s="1"/>
  <c r="DB68" i="20" s="1"/>
  <c r="DB72" i="20" s="1"/>
  <c r="DA58" i="20" l="1"/>
  <c r="DA59" i="20"/>
  <c r="DA61" i="20" l="1"/>
  <c r="DA62" i="20"/>
  <c r="DA78" i="20"/>
  <c r="DA79" i="20" s="1"/>
  <c r="DA80" i="20" s="1"/>
  <c r="DB77" i="20" s="1"/>
  <c r="DA64" i="20"/>
  <c r="DB88" i="20" l="1"/>
  <c r="DB47" i="20" s="1"/>
  <c r="DB82" i="20"/>
  <c r="DB96" i="20" s="1"/>
  <c r="DB98" i="20" s="1"/>
  <c r="DB48" i="20" s="1"/>
  <c r="DB102" i="20" l="1"/>
  <c r="DB104" i="20" s="1"/>
  <c r="DB49" i="20"/>
  <c r="DB53" i="20" s="1"/>
  <c r="DB55" i="20" l="1"/>
  <c r="DB69" i="20" s="1"/>
  <c r="DB70" i="20" s="1"/>
  <c r="DC68" i="20" s="1"/>
  <c r="DC72" i="20" s="1"/>
  <c r="DB56" i="20" l="1"/>
  <c r="DB58" i="20"/>
  <c r="DB78" i="20" s="1"/>
  <c r="DB59" i="20" l="1"/>
  <c r="DB61" i="20"/>
  <c r="DB64" i="20" s="1"/>
  <c r="DB79" i="20"/>
  <c r="DB80" i="20" s="1"/>
  <c r="DC77" i="20" s="1"/>
  <c r="DB62" i="20" l="1"/>
  <c r="DC82" i="20"/>
  <c r="DC96" i="20" s="1"/>
  <c r="DC98" i="20" s="1"/>
  <c r="DC48" i="20" s="1"/>
  <c r="DC88" i="20"/>
  <c r="DC47" i="20" s="1"/>
  <c r="DC102" i="20" s="1"/>
  <c r="DC104" i="20" s="1"/>
  <c r="DC49" i="20" l="1"/>
  <c r="DC53" i="20" s="1"/>
  <c r="DC55" i="20" l="1"/>
  <c r="DC69" i="20" s="1"/>
  <c r="DC70" i="20" s="1"/>
  <c r="DD68" i="20" s="1"/>
  <c r="DD72" i="20" s="1"/>
  <c r="DC56" i="20"/>
  <c r="DC58" i="20" l="1"/>
  <c r="DC78" i="20" s="1"/>
  <c r="DC59" i="20"/>
  <c r="DC61" i="20" l="1"/>
  <c r="DC64" i="20" s="1"/>
  <c r="DC62" i="20"/>
  <c r="DC79" i="20"/>
  <c r="DC80" i="20" s="1"/>
  <c r="DD77" i="20" s="1"/>
  <c r="DD82" i="20" l="1"/>
  <c r="DD96" i="20" s="1"/>
  <c r="DD98" i="20" s="1"/>
  <c r="DD48" i="20" s="1"/>
  <c r="DD88" i="20"/>
  <c r="DD47" i="20" s="1"/>
  <c r="DD102" i="20" s="1"/>
  <c r="DD104" i="20" s="1"/>
  <c r="DD49" i="20" l="1"/>
  <c r="DD53" i="20" s="1"/>
  <c r="DD55" i="20" l="1"/>
  <c r="DD56" i="20"/>
  <c r="DD58" i="20" l="1"/>
  <c r="DD78" i="20" s="1"/>
  <c r="DD79" i="20" s="1"/>
  <c r="DD80" i="20" s="1"/>
  <c r="DE77" i="20" s="1"/>
  <c r="DD59" i="20"/>
  <c r="DD61" i="20" s="1"/>
  <c r="DD62" i="20" s="1"/>
  <c r="DD69" i="20"/>
  <c r="DD70" i="20" s="1"/>
  <c r="DE68" i="20" s="1"/>
  <c r="DE72" i="20" s="1"/>
  <c r="DD64" i="20" l="1"/>
  <c r="DE82" i="20"/>
  <c r="DE96" i="20" s="1"/>
  <c r="DE98" i="20" s="1"/>
  <c r="DE48" i="20" s="1"/>
  <c r="DE88" i="20"/>
  <c r="DE47" i="20" s="1"/>
  <c r="DE49" i="20" l="1"/>
  <c r="DE53" i="20" s="1"/>
  <c r="DE102" i="20"/>
  <c r="DE104" i="20" s="1"/>
  <c r="DE55" i="20"/>
  <c r="DE56" i="20"/>
  <c r="DE58" i="20" l="1"/>
  <c r="DE78" i="20" s="1"/>
  <c r="DE69" i="20"/>
  <c r="DE70" i="20" s="1"/>
  <c r="DF68" i="20" s="1"/>
  <c r="DF72" i="20" s="1"/>
  <c r="DE59" i="20" l="1"/>
  <c r="DE61" i="20" s="1"/>
  <c r="DE62" i="20" s="1"/>
  <c r="DE64" i="20"/>
  <c r="DE79" i="20"/>
  <c r="DE80" i="20" s="1"/>
  <c r="DF77" i="20" s="1"/>
  <c r="DF88" i="20" l="1"/>
  <c r="DF47" i="20" s="1"/>
  <c r="DF82" i="20"/>
  <c r="DF96" i="20" s="1"/>
  <c r="DF102" i="20" l="1"/>
  <c r="DF104" i="20" s="1"/>
  <c r="DF98" i="20"/>
  <c r="DF48" i="20" s="1"/>
  <c r="DF49" i="20" s="1"/>
  <c r="DF53" i="20" l="1"/>
  <c r="DF55" i="20" l="1"/>
  <c r="DF56" i="20" s="1"/>
  <c r="DF58" i="20" l="1"/>
  <c r="DF78" i="20" s="1"/>
  <c r="DF69" i="20"/>
  <c r="DF79" i="20" l="1"/>
  <c r="DF80" i="20"/>
  <c r="DG77" i="20" s="1"/>
  <c r="DF70" i="20"/>
  <c r="DG68" i="20" s="1"/>
  <c r="DG72" i="20" s="1"/>
  <c r="DF59" i="20"/>
  <c r="DF61" i="20" l="1"/>
  <c r="DF64" i="20" s="1"/>
  <c r="DG88" i="20"/>
  <c r="DG47" i="20" s="1"/>
  <c r="DG82" i="20"/>
  <c r="DG96" i="20" s="1"/>
  <c r="DG102" i="20" l="1"/>
  <c r="DG104" i="20" s="1"/>
  <c r="DG98" i="20"/>
  <c r="DG48" i="20" s="1"/>
  <c r="DG49" i="20"/>
  <c r="DF62" i="20"/>
  <c r="DG53" i="20" l="1"/>
  <c r="DG55" i="20" l="1"/>
  <c r="DG56" i="20" s="1"/>
  <c r="DG58" i="20" l="1"/>
  <c r="DG59" i="20"/>
  <c r="DG69" i="20"/>
  <c r="DG61" i="20" l="1"/>
  <c r="DG70" i="20"/>
  <c r="DH68" i="20" s="1"/>
  <c r="DH72" i="20" s="1"/>
  <c r="DG78" i="20"/>
  <c r="DG79" i="20" l="1"/>
  <c r="DG80" i="20" s="1"/>
  <c r="DH77" i="20" s="1"/>
  <c r="DG64" i="20"/>
  <c r="DG62" i="20"/>
  <c r="DH88" i="20" l="1"/>
  <c r="DH47" i="20" s="1"/>
  <c r="DH82" i="20"/>
  <c r="DH96" i="20" s="1"/>
  <c r="DH102" i="20" l="1"/>
  <c r="DH104" i="20" s="1"/>
  <c r="DH98" i="20"/>
  <c r="DH48" i="20" s="1"/>
  <c r="DH49" i="20"/>
  <c r="DH53" i="20" l="1"/>
  <c r="DH55" i="20" l="1"/>
  <c r="DH56" i="20" s="1"/>
  <c r="DH58" i="20" l="1"/>
  <c r="DH59" i="20"/>
  <c r="DH69" i="20"/>
  <c r="DH70" i="20" l="1"/>
  <c r="DI68" i="20" s="1"/>
  <c r="DI72" i="20" s="1"/>
  <c r="DH61" i="20"/>
  <c r="DH62" i="20"/>
  <c r="DH78" i="20"/>
  <c r="DH64" i="20" l="1"/>
  <c r="DH79" i="20"/>
  <c r="DH80" i="20" s="1"/>
  <c r="DI77" i="20" s="1"/>
  <c r="DI88" i="20" l="1"/>
  <c r="DI47" i="20" s="1"/>
  <c r="DI82" i="20"/>
  <c r="DI96" i="20" s="1"/>
  <c r="DI102" i="20" l="1"/>
  <c r="DI104" i="20" s="1"/>
  <c r="DI98" i="20"/>
  <c r="DI48" i="20" s="1"/>
  <c r="DI49" i="20" s="1"/>
  <c r="DI53" i="20" l="1"/>
  <c r="DI55" i="20" l="1"/>
  <c r="DI56" i="20" s="1"/>
  <c r="DI58" i="20" l="1"/>
  <c r="DI59" i="20"/>
  <c r="DI69" i="20"/>
  <c r="DI70" i="20" l="1"/>
  <c r="DJ68" i="20" s="1"/>
  <c r="DJ72" i="20" s="1"/>
  <c r="DI61" i="20"/>
  <c r="DI62" i="20" s="1"/>
  <c r="DI78" i="20"/>
  <c r="DI64" i="20" l="1"/>
  <c r="DI79" i="20"/>
  <c r="DI80" i="20" s="1"/>
  <c r="DJ77" i="20" s="1"/>
  <c r="DJ88" i="20" l="1"/>
  <c r="DJ47" i="20" s="1"/>
  <c r="DJ82" i="20"/>
  <c r="DJ96" i="20" s="1"/>
  <c r="DJ102" i="20" l="1"/>
  <c r="DJ104" i="20" s="1"/>
  <c r="DJ98" i="20"/>
  <c r="DJ48" i="20" s="1"/>
  <c r="DJ49" i="20" s="1"/>
  <c r="DJ53" i="20" l="1"/>
  <c r="DJ55" i="20" l="1"/>
  <c r="DJ56" i="20" s="1"/>
  <c r="DJ58" i="20" l="1"/>
  <c r="DJ59" i="20"/>
  <c r="DJ69" i="20"/>
  <c r="DJ70" i="20" l="1"/>
  <c r="DK68" i="20" s="1"/>
  <c r="DK72" i="20" s="1"/>
  <c r="DJ61" i="20"/>
  <c r="DJ62" i="20" s="1"/>
  <c r="DJ78" i="20"/>
  <c r="DJ64" i="20" l="1"/>
  <c r="DJ79" i="20"/>
  <c r="DJ80" i="20" s="1"/>
  <c r="DK77" i="20" s="1"/>
  <c r="DK88" i="20" l="1"/>
  <c r="DK47" i="20" s="1"/>
  <c r="DK82" i="20"/>
  <c r="DK96" i="20" s="1"/>
  <c r="DK98" i="20" s="1"/>
  <c r="DK48" i="20" s="1"/>
  <c r="DK49" i="20" l="1"/>
  <c r="DK53" i="20" s="1"/>
  <c r="DK102" i="20"/>
  <c r="DK104" i="20" s="1"/>
  <c r="DK55" i="20"/>
  <c r="DK56" i="20" s="1"/>
  <c r="DK58" i="20" l="1"/>
  <c r="DK78" i="20" s="1"/>
  <c r="DK69" i="20"/>
  <c r="DK70" i="20" s="1"/>
  <c r="DL68" i="20" s="1"/>
  <c r="DL72" i="20" s="1"/>
  <c r="DK79" i="20" l="1"/>
  <c r="DK80" i="20"/>
  <c r="DL77" i="20" s="1"/>
  <c r="DK59" i="20"/>
  <c r="DK61" i="20" l="1"/>
  <c r="DK62" i="20"/>
  <c r="DL88" i="20"/>
  <c r="DL47" i="20" s="1"/>
  <c r="DL102" i="20" s="1"/>
  <c r="DL104" i="20" s="1"/>
  <c r="DL82" i="20"/>
  <c r="DL96" i="20" s="1"/>
  <c r="DL98" i="20" s="1"/>
  <c r="DL48" i="20" s="1"/>
  <c r="DL49" i="20" l="1"/>
  <c r="DL53" i="20" s="1"/>
  <c r="DK64" i="20"/>
  <c r="DL55" i="20" l="1"/>
  <c r="DL56" i="20"/>
  <c r="DL58" i="20" l="1"/>
  <c r="DL78" i="20" s="1"/>
  <c r="DL79" i="20" s="1"/>
  <c r="DL80" i="20" s="1"/>
  <c r="DM77" i="20" s="1"/>
  <c r="DL69" i="20"/>
  <c r="DL70" i="20" s="1"/>
  <c r="DM68" i="20" s="1"/>
  <c r="DM72" i="20" s="1"/>
  <c r="DM88" i="20" l="1"/>
  <c r="DM47" i="20" s="1"/>
  <c r="DM82" i="20"/>
  <c r="DM96" i="20" s="1"/>
  <c r="DM98" i="20" s="1"/>
  <c r="DM48" i="20" s="1"/>
  <c r="DL59" i="20"/>
  <c r="DM102" i="20" l="1"/>
  <c r="DM104" i="20" s="1"/>
  <c r="DL61" i="20"/>
  <c r="DL64" i="20" s="1"/>
  <c r="DM49" i="20"/>
  <c r="DM53" i="20" s="1"/>
  <c r="DM55" i="20" l="1"/>
  <c r="DL62" i="20"/>
  <c r="DM69" i="20" l="1"/>
  <c r="DM70" i="20" s="1"/>
  <c r="DN68" i="20" s="1"/>
  <c r="DN72" i="20" s="1"/>
  <c r="DM56" i="20"/>
  <c r="DM58" i="20" l="1"/>
  <c r="DM59" i="20"/>
  <c r="DM61" i="20" s="1"/>
  <c r="DM62" i="20" s="1"/>
  <c r="DM78" i="20" l="1"/>
  <c r="DM64" i="20"/>
  <c r="DM79" i="20" l="1"/>
  <c r="DM80" i="20" s="1"/>
  <c r="DN77" i="20" s="1"/>
  <c r="DN88" i="20" l="1"/>
  <c r="DN47" i="20" s="1"/>
  <c r="DN102" i="20" s="1"/>
  <c r="DN104" i="20" s="1"/>
  <c r="DN82" i="20"/>
  <c r="DN96" i="20" s="1"/>
  <c r="DN98" i="20" s="1"/>
  <c r="DN48" i="20" s="1"/>
  <c r="DN49" i="20" l="1"/>
  <c r="DN53" i="20" s="1"/>
  <c r="DN55" i="20" l="1"/>
  <c r="DN69" i="20" s="1"/>
  <c r="DN70" i="20" s="1"/>
  <c r="DO68" i="20" s="1"/>
  <c r="DO72" i="20" s="1"/>
  <c r="DN56" i="20" l="1"/>
  <c r="DN58" i="20"/>
  <c r="DN78" i="20" s="1"/>
  <c r="DN79" i="20" l="1"/>
  <c r="DN80" i="20" s="1"/>
  <c r="DO77" i="20" s="1"/>
  <c r="DN59" i="20"/>
  <c r="DO88" i="20" l="1"/>
  <c r="DO47" i="20" s="1"/>
  <c r="DO102" i="20" s="1"/>
  <c r="DO104" i="20" s="1"/>
  <c r="DO82" i="20"/>
  <c r="DO96" i="20" s="1"/>
  <c r="DO98" i="20" s="1"/>
  <c r="DO48" i="20" s="1"/>
  <c r="DN61" i="20"/>
  <c r="DN64" i="20" s="1"/>
  <c r="DN62" i="20" l="1"/>
  <c r="DO49" i="20"/>
  <c r="DO53" i="20" s="1"/>
  <c r="DO55" i="20" l="1"/>
  <c r="DO69" i="20" s="1"/>
  <c r="DO70" i="20" s="1"/>
  <c r="DP68" i="20" s="1"/>
  <c r="DP72" i="20" s="1"/>
  <c r="DO56" i="20"/>
  <c r="DO58" i="20" l="1"/>
  <c r="DO78" i="20" s="1"/>
  <c r="DO79" i="20" l="1"/>
  <c r="DO80" i="20" s="1"/>
  <c r="DP77" i="20" s="1"/>
  <c r="DO59" i="20"/>
  <c r="DP88" i="20" l="1"/>
  <c r="DP47" i="20" s="1"/>
  <c r="DP82" i="20"/>
  <c r="DP96" i="20" s="1"/>
  <c r="DP98" i="20" s="1"/>
  <c r="DP48" i="20" s="1"/>
  <c r="DO61" i="20"/>
  <c r="DO64" i="20" s="1"/>
  <c r="DP102" i="20" l="1"/>
  <c r="DP104" i="20" s="1"/>
  <c r="DO62" i="20"/>
  <c r="DP49" i="20"/>
  <c r="DP53" i="20" s="1"/>
  <c r="DP55" i="20" l="1"/>
  <c r="DP56" i="20" s="1"/>
  <c r="DP58" i="20" l="1"/>
  <c r="DP78" i="20" s="1"/>
  <c r="DP79" i="20" s="1"/>
  <c r="DP80" i="20" s="1"/>
  <c r="DQ77" i="20" s="1"/>
  <c r="DP69" i="20"/>
  <c r="DP70" i="20" s="1"/>
  <c r="DQ68" i="20" s="1"/>
  <c r="DQ72" i="20" s="1"/>
  <c r="DQ82" i="20" l="1"/>
  <c r="DQ96" i="20" s="1"/>
  <c r="DQ98" i="20" s="1"/>
  <c r="DQ48" i="20" s="1"/>
  <c r="DQ88" i="20"/>
  <c r="DQ47" i="20" s="1"/>
  <c r="DP59" i="20"/>
  <c r="DP61" i="20" s="1"/>
  <c r="DP62" i="20" s="1"/>
  <c r="DQ49" i="20" l="1"/>
  <c r="DQ53" i="20" s="1"/>
  <c r="DQ102" i="20"/>
  <c r="DQ104" i="20" s="1"/>
  <c r="DQ55" i="20"/>
  <c r="DQ56" i="20"/>
  <c r="DP64" i="20"/>
  <c r="DQ58" i="20" l="1"/>
  <c r="DQ78" i="20" s="1"/>
  <c r="DQ69" i="20"/>
  <c r="DQ70" i="20" s="1"/>
  <c r="DR68" i="20" s="1"/>
  <c r="DR72" i="20" s="1"/>
  <c r="DQ59" i="20" l="1"/>
  <c r="DQ61" i="20" s="1"/>
  <c r="DQ79" i="20"/>
  <c r="DQ80" i="20"/>
  <c r="DR77" i="20" s="1"/>
  <c r="DR88" i="20" l="1"/>
  <c r="DR47" i="20" s="1"/>
  <c r="DR82" i="20"/>
  <c r="DR96" i="20" s="1"/>
  <c r="DR98" i="20" s="1"/>
  <c r="DR48" i="20" s="1"/>
  <c r="DQ62" i="20"/>
  <c r="DQ64" i="20"/>
  <c r="DR49" i="20" l="1"/>
  <c r="DR53" i="20" s="1"/>
  <c r="DR102" i="20"/>
  <c r="DR104" i="20" s="1"/>
  <c r="DR55" i="20"/>
  <c r="DR69" i="20" s="1"/>
  <c r="DR70" i="20" s="1"/>
  <c r="DS68" i="20" s="1"/>
  <c r="DS72" i="20" s="1"/>
  <c r="DR56" i="20" l="1"/>
  <c r="DR58" i="20" l="1"/>
  <c r="DR78" i="20" s="1"/>
  <c r="DR79" i="20" s="1"/>
  <c r="DR80" i="20" s="1"/>
  <c r="DS77" i="20" s="1"/>
  <c r="DS88" i="20" l="1"/>
  <c r="DS47" i="20" s="1"/>
  <c r="DS82" i="20"/>
  <c r="DS96" i="20" s="1"/>
  <c r="DS98" i="20" s="1"/>
  <c r="DS48" i="20" s="1"/>
  <c r="DR59" i="20"/>
  <c r="DS49" i="20" l="1"/>
  <c r="DS53" i="20" s="1"/>
  <c r="DS102" i="20"/>
  <c r="DS104" i="20" s="1"/>
  <c r="DS55" i="20"/>
  <c r="DS69" i="20" s="1"/>
  <c r="DS70" i="20" s="1"/>
  <c r="DT68" i="20" s="1"/>
  <c r="DT72" i="20" s="1"/>
  <c r="DR61" i="20"/>
  <c r="DR64" i="20" s="1"/>
  <c r="DR62" i="20"/>
  <c r="DS56" i="20" l="1"/>
  <c r="DS58" i="20" l="1"/>
  <c r="DS78" i="20" s="1"/>
  <c r="DS79" i="20" s="1"/>
  <c r="DS80" i="20" s="1"/>
  <c r="DT77" i="20" s="1"/>
  <c r="DT88" i="20" l="1"/>
  <c r="DT47" i="20" s="1"/>
  <c r="DT82" i="20"/>
  <c r="DT96" i="20" s="1"/>
  <c r="DT98" i="20" s="1"/>
  <c r="DT48" i="20" s="1"/>
  <c r="DS59" i="20"/>
  <c r="DT49" i="20" l="1"/>
  <c r="DT53" i="20" s="1"/>
  <c r="DT102" i="20"/>
  <c r="DT104" i="20" s="1"/>
  <c r="DT55" i="20"/>
  <c r="DS61" i="20"/>
  <c r="DS64" i="20" s="1"/>
  <c r="DT69" i="20" l="1"/>
  <c r="DT70" i="20" s="1"/>
  <c r="DU68" i="20" s="1"/>
  <c r="DU72" i="20" s="1"/>
  <c r="DS62" i="20"/>
  <c r="DT56" i="20"/>
  <c r="DT58" i="20" l="1"/>
  <c r="DT59" i="20"/>
  <c r="DT61" i="20" s="1"/>
  <c r="DT62" i="20" s="1"/>
  <c r="DT78" i="20" l="1"/>
  <c r="DT79" i="20" s="1"/>
  <c r="DT80" i="20" s="1"/>
  <c r="DU77" i="20" s="1"/>
  <c r="DT64" i="20"/>
  <c r="DU82" i="20" l="1"/>
  <c r="DU96" i="20" s="1"/>
  <c r="DU98" i="20" s="1"/>
  <c r="DU48" i="20" s="1"/>
  <c r="DU88" i="20"/>
  <c r="DU47" i="20" s="1"/>
  <c r="DU49" i="20" l="1"/>
  <c r="DU53" i="20" s="1"/>
  <c r="DU102" i="20"/>
  <c r="DU104" i="20" s="1"/>
  <c r="DU55" i="20"/>
  <c r="DU56" i="20" s="1"/>
  <c r="DU58" i="20" s="1"/>
  <c r="DU59" i="20" l="1"/>
  <c r="DU61" i="20" s="1"/>
  <c r="DU62" i="20" s="1"/>
  <c r="DU78" i="20"/>
  <c r="DU79" i="20" s="1"/>
  <c r="DU80" i="20" s="1"/>
  <c r="DV77" i="20" s="1"/>
  <c r="DU69" i="20"/>
  <c r="DU70" i="20" s="1"/>
  <c r="DV68" i="20" s="1"/>
  <c r="DV72" i="20" s="1"/>
  <c r="DV88" i="20" l="1"/>
  <c r="DV47" i="20" s="1"/>
  <c r="DV102" i="20" s="1"/>
  <c r="DV104" i="20" s="1"/>
  <c r="DV82" i="20"/>
  <c r="DV96" i="20" s="1"/>
  <c r="DV98" i="20" s="1"/>
  <c r="DV48" i="20" s="1"/>
  <c r="DU64" i="20"/>
  <c r="DV49" i="20" l="1"/>
  <c r="DV53" i="20" s="1"/>
  <c r="DV55" i="20" l="1"/>
  <c r="DV69" i="20" s="1"/>
  <c r="DV70" i="20" s="1"/>
  <c r="DW68" i="20" s="1"/>
  <c r="DW72" i="20" s="1"/>
  <c r="DV56" i="20" l="1"/>
  <c r="DV58" i="20" l="1"/>
  <c r="DV78" i="20" s="1"/>
  <c r="DV79" i="20" s="1"/>
  <c r="DV80" i="20" s="1"/>
  <c r="DW77" i="20" s="1"/>
  <c r="DV59" i="20" l="1"/>
  <c r="DV61" i="20" s="1"/>
  <c r="DV64" i="20" s="1"/>
  <c r="DW88" i="20"/>
  <c r="DW47" i="20" s="1"/>
  <c r="DW102" i="20" s="1"/>
  <c r="DW104" i="20" s="1"/>
  <c r="DW82" i="20"/>
  <c r="DW96" i="20" s="1"/>
  <c r="DW98" i="20" s="1"/>
  <c r="DW48" i="20" s="1"/>
  <c r="DW49" i="20" l="1"/>
  <c r="DW53" i="20" s="1"/>
  <c r="DV62" i="20"/>
  <c r="DW55" i="20" l="1"/>
  <c r="DW69" i="20" s="1"/>
  <c r="DW70" i="20" s="1"/>
  <c r="DX68" i="20" s="1"/>
  <c r="DX72" i="20" s="1"/>
  <c r="DW56" i="20"/>
  <c r="DW58" i="20" l="1"/>
  <c r="DW78" i="20" s="1"/>
  <c r="DW59" i="20" l="1"/>
  <c r="DW61" i="20"/>
  <c r="DW64" i="20" s="1"/>
  <c r="DW62" i="20"/>
  <c r="DW79" i="20"/>
  <c r="DW80" i="20" s="1"/>
  <c r="DX77" i="20" s="1"/>
  <c r="DX88" i="20" l="1"/>
  <c r="DX47" i="20" s="1"/>
  <c r="DX102" i="20" s="1"/>
  <c r="DX104" i="20" s="1"/>
  <c r="DX82" i="20"/>
  <c r="DX96" i="20" s="1"/>
  <c r="DX98" i="20" s="1"/>
  <c r="DX48" i="20" s="1"/>
  <c r="DX49" i="20" l="1"/>
  <c r="DX53" i="20" s="1"/>
  <c r="DX55" i="20" l="1"/>
  <c r="DX56" i="20" s="1"/>
  <c r="DX58" i="20" l="1"/>
  <c r="DX78" i="20" s="1"/>
  <c r="DX79" i="20" s="1"/>
  <c r="DX80" i="20" s="1"/>
  <c r="DY77" i="20" s="1"/>
  <c r="DX69" i="20"/>
  <c r="DX70" i="20" s="1"/>
  <c r="DY68" i="20" s="1"/>
  <c r="DX59" i="20" l="1"/>
  <c r="DX61" i="20" s="1"/>
  <c r="DX62" i="20" s="1"/>
  <c r="DY72" i="20"/>
  <c r="DY88" i="20"/>
  <c r="DY82" i="20"/>
  <c r="DY96" i="20" s="1"/>
  <c r="I96" i="20" s="1"/>
  <c r="DX64" i="20"/>
  <c r="DY47" i="20" l="1"/>
  <c r="I88" i="20"/>
  <c r="I47" i="20"/>
  <c r="DY98" i="20"/>
  <c r="I98" i="20" s="1"/>
  <c r="DY102" i="20" l="1"/>
  <c r="DY104" i="20" s="1"/>
  <c r="I104" i="20" s="1"/>
  <c r="DY48" i="20"/>
  <c r="I48" i="20" l="1"/>
  <c r="DY49" i="20"/>
  <c r="DY53" i="20" l="1"/>
  <c r="I49" i="20"/>
  <c r="DY55" i="20" l="1"/>
  <c r="DY56" i="20"/>
  <c r="I53" i="20"/>
  <c r="DY58" i="20" l="1"/>
  <c r="DY59" i="20"/>
  <c r="I56" i="20"/>
  <c r="DY69" i="20"/>
  <c r="I55" i="20"/>
  <c r="DY61" i="20" l="1"/>
  <c r="I59" i="20"/>
  <c r="DY78" i="20"/>
  <c r="I58" i="20"/>
  <c r="I69" i="20"/>
  <c r="DY70" i="20"/>
  <c r="I61" i="20" l="1"/>
  <c r="DY64" i="20"/>
  <c r="I64" i="20" s="1"/>
  <c r="I65" i="20" s="1"/>
  <c r="DY62" i="20"/>
  <c r="I62" i="20" s="1"/>
  <c r="I78" i="20"/>
  <c r="DY79" i="20"/>
  <c r="I79" i="20" s="1"/>
  <c r="DY80" i="20"/>
  <c r="I102" i="20"/>
</calcChain>
</file>

<file path=xl/sharedStrings.xml><?xml version="1.0" encoding="utf-8"?>
<sst xmlns="http://schemas.openxmlformats.org/spreadsheetml/2006/main" count="419" uniqueCount="291">
  <si>
    <t>Million</t>
  </si>
  <si>
    <t>▼</t>
  </si>
  <si>
    <t>Name</t>
  </si>
  <si>
    <t>Zellformatvorlagen</t>
  </si>
  <si>
    <t>Individuelle Zellformatierungen</t>
  </si>
  <si>
    <t>Einheit</t>
  </si>
  <si>
    <t>EUR</t>
  </si>
  <si>
    <t>Annahme</t>
  </si>
  <si>
    <t>Bezeichnung_Eingabe</t>
  </si>
  <si>
    <t>Technische_Eingabe</t>
  </si>
  <si>
    <t>Leere_Zelle</t>
  </si>
  <si>
    <t>Symbole</t>
  </si>
  <si>
    <t>×</t>
  </si>
  <si>
    <t>◄</t>
  </si>
  <si>
    <t>vw</t>
  </si>
  <si>
    <t>tu</t>
  </si>
  <si>
    <t>►</t>
  </si>
  <si>
    <t>Konstanten</t>
  </si>
  <si>
    <t>Tage im Jahr</t>
  </si>
  <si>
    <t>Monate pro Quartal</t>
  </si>
  <si>
    <t>Quartale pro Jahr</t>
  </si>
  <si>
    <t>Modellname</t>
  </si>
  <si>
    <t>Projektname</t>
  </si>
  <si>
    <t>Namen</t>
  </si>
  <si>
    <t>Firma</t>
  </si>
  <si>
    <t>Rundungstoleranz</t>
  </si>
  <si>
    <t>Tausend</t>
  </si>
  <si>
    <t>GanzkleineZahl</t>
  </si>
  <si>
    <t>Zeile_Schlussbilanz</t>
  </si>
  <si>
    <t>Zeile_Summe</t>
  </si>
  <si>
    <t>Zeile_Zwischensumme</t>
  </si>
  <si>
    <t>Zeile_Abgrenzung</t>
  </si>
  <si>
    <t>Zeilen Formatierungen</t>
  </si>
  <si>
    <t>Referenz_OffSheet</t>
  </si>
  <si>
    <t>Referenz_InSheet</t>
  </si>
  <si>
    <t>Tage_Jahr</t>
  </si>
  <si>
    <t>Monate pro Jahr</t>
  </si>
  <si>
    <t>Monate_Jahr</t>
  </si>
  <si>
    <t>Quartale_Jahr</t>
  </si>
  <si>
    <t>Monate_Quartal</t>
  </si>
  <si>
    <t>Milliarde</t>
  </si>
  <si>
    <t>Pfeil nach unten aktiviert</t>
  </si>
  <si>
    <t>Pfeil nach unten nicht aktiviert</t>
  </si>
  <si>
    <t>Pfeil nach links</t>
  </si>
  <si>
    <t>Pfeil nach rechts</t>
  </si>
  <si>
    <t>Pfeile horizontal aktiviert</t>
  </si>
  <si>
    <t>Pfeile horizontal nicht aktiviert</t>
  </si>
  <si>
    <t>Pf_li</t>
  </si>
  <si>
    <t>Pf_re</t>
  </si>
  <si>
    <t>Pf_hor_ja</t>
  </si>
  <si>
    <t>Pf_hor_nein</t>
  </si>
  <si>
    <t>Pf_unt_ja</t>
  </si>
  <si>
    <t>Pf_unt_nein</t>
  </si>
  <si>
    <t>Status_In_Arbeit</t>
  </si>
  <si>
    <t>Status_In_Ordnung</t>
  </si>
  <si>
    <t>Status_Pruefen</t>
  </si>
  <si>
    <t>Hyperlink</t>
  </si>
  <si>
    <t>Allgemeine Modellannahmen</t>
  </si>
  <si>
    <t>Autor des Modells</t>
  </si>
  <si>
    <t>Modell auditiert</t>
  </si>
  <si>
    <t>Letzte Aktualisierung</t>
  </si>
  <si>
    <t>Basisjahr für Annahmen</t>
  </si>
  <si>
    <t>Ueb1</t>
  </si>
  <si>
    <t>Blattüberschriften</t>
  </si>
  <si>
    <t>Ueb2</t>
  </si>
  <si>
    <t>Ueb3</t>
  </si>
  <si>
    <t>Ueb4</t>
  </si>
  <si>
    <t>Tabellen_Ueb</t>
  </si>
  <si>
    <t>Tabellen Überschrift</t>
  </si>
  <si>
    <t xml:space="preserve"> mit bedingter Formatierung =&gt; Kopie erforderlich</t>
  </si>
  <si>
    <t>In Ordnung</t>
  </si>
  <si>
    <t>In Arbeit</t>
  </si>
  <si>
    <t>Prüfen</t>
  </si>
  <si>
    <t>Dateiname</t>
  </si>
  <si>
    <t>Namen und Modellinformationen</t>
  </si>
  <si>
    <t>Annahmen</t>
  </si>
  <si>
    <t>Blattüberschrift 1</t>
  </si>
  <si>
    <t>Blattüberschrift 2</t>
  </si>
  <si>
    <t>Blattüberschrift 3</t>
  </si>
  <si>
    <t>Bezeichnung</t>
  </si>
  <si>
    <t>Blatt_1</t>
  </si>
  <si>
    <t>Blatt_2</t>
  </si>
  <si>
    <t>Blatt_3</t>
  </si>
  <si>
    <t>Überschrift 1</t>
  </si>
  <si>
    <t>Überschrift 2</t>
  </si>
  <si>
    <t>Überschrift 3</t>
  </si>
  <si>
    <t>Überschrift 4</t>
  </si>
  <si>
    <t>Hyperlink-Text</t>
  </si>
  <si>
    <t>Schalter_DEU</t>
  </si>
  <si>
    <t>Schalter_ENG</t>
  </si>
  <si>
    <t>Kontr_DEU</t>
  </si>
  <si>
    <t>Kontr_ENG</t>
  </si>
  <si>
    <t>Autor</t>
  </si>
  <si>
    <t>nein</t>
  </si>
  <si>
    <t>Basiswährung</t>
  </si>
  <si>
    <t>Tab_Start</t>
  </si>
  <si>
    <t>Name_Projekt</t>
  </si>
  <si>
    <t>Name_Unternehmen</t>
  </si>
  <si>
    <t>Name_Modell</t>
  </si>
  <si>
    <t>Unternehmensname</t>
  </si>
  <si>
    <t>Name_Datei</t>
  </si>
  <si>
    <t>Name_Autor</t>
  </si>
  <si>
    <t>Modell-Timing</t>
  </si>
  <si>
    <t>Zeile_Spalten-Summe</t>
  </si>
  <si>
    <t>Quotient</t>
  </si>
  <si>
    <t>mit bedingter Formatierung =&gt; Kopie erforderlich</t>
  </si>
  <si>
    <t>Rund_Tol</t>
  </si>
  <si>
    <t>Kommentar</t>
  </si>
  <si>
    <t>Kommentarfeld</t>
  </si>
  <si>
    <t>Datum</t>
  </si>
  <si>
    <t>Integrierte Finanzplanung</t>
  </si>
  <si>
    <t>Projekt</t>
  </si>
  <si>
    <t>Szenario</t>
  </si>
  <si>
    <t>Auditiert</t>
  </si>
  <si>
    <t xml:space="preserve">Blatt Nr. </t>
  </si>
  <si>
    <t>Blattname</t>
  </si>
  <si>
    <t>Link zum Blatt</t>
  </si>
  <si>
    <t>Index (Dieses Blatt)</t>
  </si>
  <si>
    <t>Cashflow, GuV und Bilanz (monatlich)</t>
  </si>
  <si>
    <t>Szanarioannahmen u. -manager</t>
  </si>
  <si>
    <t>Finanzierung</t>
  </si>
  <si>
    <t>Rechtlicher Hinweis</t>
  </si>
  <si>
    <t>Kontakt</t>
  </si>
  <si>
    <t>Logo hier einfügen (optional)</t>
  </si>
  <si>
    <t>Ganz kleine Zahl</t>
  </si>
  <si>
    <t>Abschnittsüberschriften / Gliederung</t>
  </si>
  <si>
    <t>Startdatum für das Modell</t>
  </si>
  <si>
    <t>Startdatum</t>
  </si>
  <si>
    <t>Dauer</t>
  </si>
  <si>
    <t>Enddatum</t>
  </si>
  <si>
    <t>Cons_Start</t>
  </si>
  <si>
    <t>Cons_End</t>
  </si>
  <si>
    <t>Ops_Start</t>
  </si>
  <si>
    <t>Ops_End</t>
  </si>
  <si>
    <t>Periodizität</t>
  </si>
  <si>
    <t>Monate</t>
  </si>
  <si>
    <t>Jan</t>
  </si>
  <si>
    <t>Feb</t>
  </si>
  <si>
    <t>Mrz</t>
  </si>
  <si>
    <t>Apr</t>
  </si>
  <si>
    <t>Mai</t>
  </si>
  <si>
    <t>Jun</t>
  </si>
  <si>
    <t>Jul</t>
  </si>
  <si>
    <t>Aug</t>
  </si>
  <si>
    <t>Sep</t>
  </si>
  <si>
    <t>Okt</t>
  </si>
  <si>
    <t>Nov</t>
  </si>
  <si>
    <t>Dez</t>
  </si>
  <si>
    <t>Schalter</t>
  </si>
  <si>
    <t>Perioden</t>
  </si>
  <si>
    <t>Timing</t>
  </si>
  <si>
    <t>Start der Periode</t>
  </si>
  <si>
    <t>Ende der Periode</t>
  </si>
  <si>
    <t>Start</t>
  </si>
  <si>
    <t>Ende</t>
  </si>
  <si>
    <t>Schalter &amp; Zähler</t>
  </si>
  <si>
    <t>Tage in Periode</t>
  </si>
  <si>
    <t>Tage</t>
  </si>
  <si>
    <t>Kalenderjahr</t>
  </si>
  <si>
    <t>Jahr</t>
  </si>
  <si>
    <t>Zahl</t>
  </si>
  <si>
    <t>Quartale</t>
  </si>
  <si>
    <t>Halbjahre</t>
  </si>
  <si>
    <t>Jahre</t>
  </si>
  <si>
    <t>Timing Kontrolle (Planungszeitraum)</t>
  </si>
  <si>
    <t>1=Yes , 0=No</t>
  </si>
  <si>
    <t>1=Ja , 0=Nein</t>
  </si>
  <si>
    <t xml:space="preserve"> mit Datenüberprüfung/Gültigkeit =&gt; Kopie erforderlich</t>
  </si>
  <si>
    <t>Aktiv</t>
  </si>
  <si>
    <t>Schalter_JA-NEIN  (keine Zellformatvorlage)</t>
  </si>
  <si>
    <t>Schalter_YES-NO  (keine Zellformatvorlage)</t>
  </si>
  <si>
    <t>Schalter aktiv/inaktiv  (keine Zellformatvorlage)</t>
  </si>
  <si>
    <t>Zahl_Prozent (Basisformatierung)</t>
  </si>
  <si>
    <t>Zahl_Standard (Basisformatierung)</t>
  </si>
  <si>
    <t xml:space="preserve"> i.d.R. anschließend mit weiterer Zellformatvorlage wie Annahme, InSheet, OffSheet etc.</t>
  </si>
  <si>
    <t>Betriebsphase / Operations</t>
  </si>
  <si>
    <t>Bauphase / Construction</t>
  </si>
  <si>
    <t>Executive Summary</t>
  </si>
  <si>
    <t>Grafiken</t>
  </si>
  <si>
    <t>Inputs / Annahmen</t>
  </si>
  <si>
    <t>Bauphase - Investitionen u. Kapitalbedarf</t>
  </si>
  <si>
    <t>Betriebsphase (Umsätze &amp; Kosten)</t>
  </si>
  <si>
    <t>Abschreibungen &amp; Steuern</t>
  </si>
  <si>
    <t>Timing (ggf. ausblenden)</t>
  </si>
  <si>
    <t>Formatierungen, Konstanten &amp; Symbole</t>
  </si>
  <si>
    <t>Externer_Link</t>
  </si>
  <si>
    <t>Flag (Standard)</t>
  </si>
  <si>
    <t>Kontrollen, Schalter &amp; Sonstiges</t>
  </si>
  <si>
    <t>Positiv</t>
  </si>
  <si>
    <t>Null</t>
  </si>
  <si>
    <t>Negativ</t>
  </si>
  <si>
    <t>Konstanten, Symbole &amp; Auswahltabellen</t>
  </si>
  <si>
    <t>Auswahltabellen</t>
  </si>
  <si>
    <r>
      <t xml:space="preserve">  </t>
    </r>
    <r>
      <rPr>
        <u/>
        <sz val="10"/>
        <color theme="1"/>
        <rFont val="Arial"/>
        <family val="2"/>
      </rPr>
      <t>Bsp.</t>
    </r>
    <r>
      <rPr>
        <sz val="10"/>
        <color theme="1"/>
        <rFont val="Arial"/>
        <family val="2"/>
      </rPr>
      <t xml:space="preserve"> Pfeil nach unten (aktiviert, falls Zelle darüber =1)</t>
    </r>
  </si>
  <si>
    <r>
      <t xml:space="preserve">     (</t>
    </r>
    <r>
      <rPr>
        <sz val="10"/>
        <color theme="1"/>
        <rFont val="Arial"/>
        <family val="2"/>
      </rPr>
      <t>aktiviert, falls Zelle darüber =1)</t>
    </r>
  </si>
  <si>
    <t>Fernwärme AG</t>
  </si>
  <si>
    <t>Projektfinanzierung</t>
  </si>
  <si>
    <t>Holzheizwerk I</t>
  </si>
  <si>
    <t>Email:</t>
  </si>
  <si>
    <t>www.financial-modelling-videos.de</t>
  </si>
  <si>
    <t>Profil und Kontakt</t>
  </si>
  <si>
    <t>Webseite:</t>
  </si>
  <si>
    <t>Cashflow-Wasserfall</t>
  </si>
  <si>
    <t>Schulungsdatei des Intensiv-Video-Workshop</t>
  </si>
  <si>
    <t>Große Feuerungsanlage + zweiter Ölkessel</t>
  </si>
  <si>
    <t>Gebäude, Bodenplatte, Silos u. Grundstück</t>
  </si>
  <si>
    <t>Fernwärmestation, Pumpen, Wärmetauscher</t>
  </si>
  <si>
    <t>Transport, Engineering</t>
  </si>
  <si>
    <t>Büro- und Geschäftsausstattung</t>
  </si>
  <si>
    <t>Recht und Beratung (inkl. Gutachten)</t>
  </si>
  <si>
    <t>Unvorhergesehenes (Reserve)</t>
  </si>
  <si>
    <t>frei</t>
  </si>
  <si>
    <t>Investitionen</t>
  </si>
  <si>
    <t>Kategorie</t>
  </si>
  <si>
    <t>Anlagen-Kl.</t>
  </si>
  <si>
    <t>EUR'000</t>
  </si>
  <si>
    <t>Gesamt</t>
  </si>
  <si>
    <t>Kontrolle</t>
  </si>
  <si>
    <t>Investitionsprofil</t>
  </si>
  <si>
    <t>Abschreibungen</t>
  </si>
  <si>
    <t>Anlagenklasse</t>
  </si>
  <si>
    <t>Bezeichnung Anlagenklasse</t>
  </si>
  <si>
    <t>Büro- u. Geschäftsausstattung</t>
  </si>
  <si>
    <t>Lineare Abschreibung</t>
  </si>
  <si>
    <t>Nutzungsdauer (Jahren)</t>
  </si>
  <si>
    <t>% p.a.</t>
  </si>
  <si>
    <t>% p.m.</t>
  </si>
  <si>
    <t>Zinsen u. Finanzierungsgebühren der Bauphase werden kapitalisiert</t>
  </si>
  <si>
    <t>Zuordnung zu Anlagenklasse</t>
  </si>
  <si>
    <t>Auswahl</t>
  </si>
  <si>
    <t>Grundstücke u. Gebäude</t>
  </si>
  <si>
    <t>%</t>
  </si>
  <si>
    <t>Kosten</t>
  </si>
  <si>
    <t>Anlage-Kl.</t>
  </si>
  <si>
    <t>Finanzierung (Eigen- und Fremdkapital)</t>
  </si>
  <si>
    <t>Eigenkapital</t>
  </si>
  <si>
    <t>Anfängliches Eigenkapital</t>
  </si>
  <si>
    <t>EUR '000</t>
  </si>
  <si>
    <t>Fremdkapital</t>
  </si>
  <si>
    <t>Konditionen - Darlehen</t>
  </si>
  <si>
    <t>Darlehenshöhe (Maximum)</t>
  </si>
  <si>
    <t>Laufzeit</t>
  </si>
  <si>
    <t>Tilgungsfrei</t>
  </si>
  <si>
    <t>Tilgungsbeginn</t>
  </si>
  <si>
    <t>Ablauf-/Enddatum Darlehen</t>
  </si>
  <si>
    <t>Zinsen und Gebühren</t>
  </si>
  <si>
    <t>Zinssatz</t>
  </si>
  <si>
    <t>Abschlussgebühr</t>
  </si>
  <si>
    <t>% der Darlehenssumme</t>
  </si>
  <si>
    <t>Bereitstellungsgebühr</t>
  </si>
  <si>
    <t>Kapitalbedarf und Finanzierung</t>
  </si>
  <si>
    <t>Zu finanzierenden Kosten</t>
  </si>
  <si>
    <t>Investitionskosten</t>
  </si>
  <si>
    <t>Zinsen (während Bauphase)</t>
  </si>
  <si>
    <t>Finanzierungsgebühren</t>
  </si>
  <si>
    <t>Summe Mittelverwendung</t>
  </si>
  <si>
    <t>Mittelverwendung u. Mittelherkunft</t>
  </si>
  <si>
    <t>Mittelverwendung</t>
  </si>
  <si>
    <t>Mittelherkunft</t>
  </si>
  <si>
    <t>Eigenkapital (Anfängliches)</t>
  </si>
  <si>
    <t xml:space="preserve">   Zwischensaldo</t>
  </si>
  <si>
    <t>Eröffnungsbilanz</t>
  </si>
  <si>
    <t>Zur Finanzierung genutzt</t>
  </si>
  <si>
    <t>Schlussbilanz/Saldenvortrag</t>
  </si>
  <si>
    <t>Noch nicht genutztes EK</t>
  </si>
  <si>
    <t>Darlehen</t>
  </si>
  <si>
    <t>Ende der Bauphase</t>
  </si>
  <si>
    <t>[1,0]</t>
  </si>
  <si>
    <t>Darlehenskonto</t>
  </si>
  <si>
    <t>Inanspruchnahme</t>
  </si>
  <si>
    <t>Zu refinanzieren zu Beginn der Betriebsphase</t>
  </si>
  <si>
    <t>Noch nicht "genutztes" FK</t>
  </si>
  <si>
    <t>Eigenkapital (Zusätzliches)</t>
  </si>
  <si>
    <t>Mittelherkunft = Mittelverwendung?</t>
  </si>
  <si>
    <t>Zinsen Darlehen</t>
  </si>
  <si>
    <t>Zinssatz (pro Periode)</t>
  </si>
  <si>
    <t>% pro Periode</t>
  </si>
  <si>
    <t>Zinsen in Bauphase</t>
  </si>
  <si>
    <t>Gebühren Darlehen</t>
  </si>
  <si>
    <t>Beginn der Bauphase</t>
  </si>
  <si>
    <t>Bereitstellunggebühr</t>
  </si>
  <si>
    <t>p.a.</t>
  </si>
  <si>
    <t>Gesamtsumme Finanzierungsgebühren</t>
  </si>
  <si>
    <t>Investitionen nach Anlagenklassen</t>
  </si>
  <si>
    <t>Bauphase / Constructions</t>
  </si>
  <si>
    <t>„Financial Modelling am Beispiel einer Projektfinanzierung“</t>
  </si>
  <si>
    <t>Copyright 2021, Fimovi GmbH</t>
  </si>
  <si>
    <t>support@fimovi.de</t>
  </si>
  <si>
    <t>Ein Angebot der Fimovi GmbH</t>
  </si>
  <si>
    <t>Rechtliche Hinweise</t>
  </si>
  <si>
    <t>Eine Vorlage von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</si>
</sst>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42" formatCode="_-* #,##0\ &quot;€&quot;_-;\-* #,##0\ &quot;€&quot;_-;_-* &quot;-&quot;\ &quot;€&quot;_-;_-@_-"/>
    <numFmt numFmtId="44" formatCode="_-* #,##0.00\ &quot;€&quot;_-;\-* #,##0.00\ &quot;€&quot;_-;_-* &quot;-&quot;??\ &quot;€&quot;_-;_-@_-"/>
    <numFmt numFmtId="164" formatCode="_-* #,##0\ _€_-;\-* #,##0\ _€_-;_-* &quot;-&quot;\ _€_-;_-@_-"/>
    <numFmt numFmtId="165" formatCode="_-* #,##0.00\ _€_-;\-* #,##0.00\ _€_-;_-* &quot;-&quot;??\ _€_-;_-@_-"/>
    <numFmt numFmtId="166" formatCode="_(* #,##0_);_(* \(#,##0\);_(* &quot;-&quot;??_);_(@_)"/>
    <numFmt numFmtId="167" formatCode="#,##0_-;\ \(#,##0\);_-* &quot;-&quot;??;_-@_-"/>
    <numFmt numFmtId="168" formatCode="&quot;Fail&quot;;&quot;Fail&quot;;&quot;Ok&quot;"/>
    <numFmt numFmtId="169" formatCode="&quot;Fehler&quot;;&quot;Fehler&quot;;&quot;Ok&quot;"/>
    <numFmt numFmtId="170" formatCode="&quot;An&quot;;&quot;An&quot;;&quot;Aus&quot;"/>
    <numFmt numFmtId="171" formatCode="_(* #,##0.0\x_);_(* \(#,##0.0\x\);_(* &quot;-&quot;??_);_(@_)"/>
    <numFmt numFmtId="172" formatCode="&quot;On&quot;;&quot;On&quot;;&quot;Off&quot;"/>
    <numFmt numFmtId="173" formatCode="&quot;$&quot;#,##0.00_);\(&quot;$&quot;#,##0.00\)"/>
    <numFmt numFmtId="174" formatCode="[$-407]d/\ mmmm\ yyyy;@"/>
    <numFmt numFmtId="175" formatCode="_(* #,##0.00%_);_(* \(#,##0.00%\);_(* &quot;-&quot;??_);_(@_)"/>
    <numFmt numFmtId="176" formatCode="[$-407]d/\ mmm/\ yy;@"/>
    <numFmt numFmtId="177" formatCode="_(* #,##0%_);_(* \(#,##0%\);_(* &quot;-&quot;??_);_(@_)"/>
    <numFmt numFmtId="178" formatCode="&quot;$&quot;#,##0;[Red]\-&quot;$&quot;#,##0"/>
    <numFmt numFmtId="179" formatCode="&quot;Yes&quot;;;&quot;No&quot;"/>
    <numFmt numFmtId="180" formatCode="&quot;Ja&quot;;;&quot;Nein&quot;"/>
    <numFmt numFmtId="181" formatCode="_(* #,##0_);_(* \(#,##0\);_(* &quot;&quot;??_);_(@_)"/>
    <numFmt numFmtId="182" formatCode="_(* #,##0.0_);_(* \(#,##0.0\);_(* &quot;-&quot;??_);_(@_)"/>
    <numFmt numFmtId="183" formatCode="&quot;Monat&quot;\ 0"/>
    <numFmt numFmtId="184" formatCode="&quot;Anlagenklasse&quot;\ 0"/>
    <numFmt numFmtId="185" formatCode="0.0\ &quot;Jahr(e)&quot;"/>
    <numFmt numFmtId="186" formatCode="0\ &quot;Jahr(e)&quot;"/>
    <numFmt numFmtId="187" formatCode="0\ &quot;Monat(e)&quot;"/>
    <numFmt numFmtId="188" formatCode="0&quot;+&quot;"/>
    <numFmt numFmtId="189" formatCode="_(* #,##0.0%_);_(* \(#,##0.0%\);_(* &quot;-&quot;??_);_(@_)"/>
    <numFmt numFmtId="190" formatCode="_-* #,##0.0\ _€_-;\-* #,##0.0\ _€_-;_-* &quot;-&quot;?\ _€_-;_-@_-"/>
  </numFmts>
  <fonts count="70">
    <font>
      <sz val="10"/>
      <color theme="1"/>
      <name val="Arial"/>
      <family val="2"/>
    </font>
    <font>
      <sz val="11"/>
      <color theme="1"/>
      <name val="Calibri"/>
      <family val="2"/>
      <scheme val="minor"/>
    </font>
    <font>
      <sz val="18"/>
      <name val="Arial"/>
      <family val="2"/>
    </font>
    <font>
      <b/>
      <sz val="11"/>
      <name val="Arial"/>
      <family val="2"/>
    </font>
    <font>
      <sz val="10"/>
      <color theme="1" tint="0.34998626667073579"/>
      <name val="Arial"/>
      <family val="2"/>
    </font>
    <font>
      <sz val="10"/>
      <name val="Arial"/>
      <family val="2"/>
    </font>
    <font>
      <sz val="10"/>
      <color theme="1" tint="0.499984740745262"/>
      <name val="Arial"/>
      <family val="2"/>
    </font>
    <font>
      <u/>
      <sz val="11"/>
      <name val="Arial"/>
      <family val="2"/>
    </font>
    <font>
      <sz val="10"/>
      <color theme="0"/>
      <name val="Arial"/>
      <family val="2"/>
    </font>
    <font>
      <sz val="10"/>
      <color rgb="FF974706"/>
      <name val="Arial"/>
      <family val="2"/>
    </font>
    <font>
      <sz val="10"/>
      <color theme="0" tint="-0.24994659260841701"/>
      <name val="Arial"/>
      <family val="2"/>
    </font>
    <font>
      <sz val="10"/>
      <color indexed="55"/>
      <name val="Arial"/>
      <family val="2"/>
    </font>
    <font>
      <sz val="10"/>
      <color theme="1" tint="0.34998626667073579"/>
      <name val="Wingdings 3"/>
      <family val="1"/>
      <charset val="2"/>
    </font>
    <font>
      <sz val="16"/>
      <color indexed="22"/>
      <name val="Arial"/>
      <family val="2"/>
    </font>
    <font>
      <sz val="10"/>
      <color indexed="55"/>
      <name val="Helvetica-Narrow"/>
      <family val="2"/>
    </font>
    <font>
      <b/>
      <u/>
      <sz val="10"/>
      <color indexed="56"/>
      <name val="Arial"/>
      <family val="2"/>
    </font>
    <font>
      <b/>
      <sz val="10"/>
      <name val="Arial"/>
      <family val="2"/>
    </font>
    <font>
      <sz val="9"/>
      <color theme="1"/>
      <name val="Arial"/>
      <family val="2"/>
    </font>
    <font>
      <sz val="10"/>
      <name val="Helvetica-Narrow"/>
      <family val="2"/>
    </font>
    <font>
      <b/>
      <sz val="16"/>
      <color indexed="9"/>
      <name val="Arial"/>
      <family val="2"/>
    </font>
    <font>
      <sz val="12"/>
      <color indexed="9"/>
      <name val="Arial"/>
      <family val="2"/>
    </font>
    <font>
      <b/>
      <sz val="10"/>
      <color theme="1"/>
      <name val="Arial"/>
      <family val="2"/>
    </font>
    <font>
      <sz val="14"/>
      <color indexed="9"/>
      <name val="Arial"/>
      <family val="2"/>
    </font>
    <font>
      <sz val="10"/>
      <color rgb="FFFF0000"/>
      <name val="Arial"/>
      <family val="2"/>
    </font>
    <font>
      <sz val="10"/>
      <color rgb="FF0074BC"/>
      <name val="Arial"/>
      <family val="2"/>
    </font>
    <font>
      <sz val="8"/>
      <color theme="4" tint="-0.24994659260841701"/>
      <name val="Arial"/>
      <family val="2"/>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12"/>
      <name val="Arial"/>
      <family val="2"/>
    </font>
    <font>
      <u/>
      <sz val="10"/>
      <color indexed="12"/>
      <name val="Arial"/>
      <family val="2"/>
    </font>
    <font>
      <b/>
      <sz val="16"/>
      <name val="Arial"/>
      <family val="2"/>
    </font>
    <font>
      <sz val="10"/>
      <color indexed="18"/>
      <name val="Arial"/>
      <family val="2"/>
    </font>
    <font>
      <b/>
      <sz val="12"/>
      <color indexed="9"/>
      <name val="Arial"/>
      <family val="2"/>
    </font>
    <font>
      <sz val="7.5"/>
      <color rgb="FF808080"/>
      <name val="Arial"/>
      <family val="2"/>
    </font>
    <font>
      <sz val="8"/>
      <name val="Arial"/>
      <family val="2"/>
    </font>
    <font>
      <sz val="10"/>
      <color indexed="22"/>
      <name val="Arial"/>
      <family val="2"/>
    </font>
    <font>
      <b/>
      <sz val="16"/>
      <name val="Helvetica-Narrow"/>
      <family val="2"/>
    </font>
    <font>
      <sz val="10"/>
      <color indexed="16"/>
      <name val="Arial"/>
      <family val="2"/>
    </font>
    <font>
      <u/>
      <sz val="10"/>
      <color theme="1"/>
      <name val="Arial"/>
      <family val="2"/>
    </font>
    <font>
      <u/>
      <sz val="10"/>
      <color theme="10"/>
      <name val="Arial"/>
      <family val="2"/>
    </font>
    <font>
      <b/>
      <sz val="22"/>
      <color theme="1"/>
      <name val="Calibri"/>
      <family val="2"/>
      <scheme val="minor"/>
    </font>
    <font>
      <sz val="22"/>
      <color theme="1"/>
      <name val="Calibri"/>
      <family val="2"/>
      <scheme val="minor"/>
    </font>
    <font>
      <sz val="22"/>
      <color theme="0" tint="-0.499984740745262"/>
      <name val="Calibri"/>
      <family val="2"/>
      <scheme val="minor"/>
    </font>
    <font>
      <sz val="11"/>
      <color theme="0" tint="-0.499984740745262"/>
      <name val="Calibri"/>
      <family val="2"/>
      <scheme val="minor"/>
    </font>
    <font>
      <b/>
      <sz val="22"/>
      <color theme="0"/>
      <name val="Calibri"/>
      <family val="2"/>
      <scheme val="minor"/>
    </font>
    <font>
      <b/>
      <sz val="16"/>
      <color rgb="FF25346A"/>
      <name val="Arial"/>
      <family val="2"/>
    </font>
    <font>
      <sz val="10"/>
      <color indexed="22"/>
      <name val="Helvetica-Narrow"/>
      <family val="2"/>
    </font>
    <font>
      <b/>
      <sz val="10"/>
      <name val="Helvetica-Narrow"/>
    </font>
    <font>
      <sz val="11"/>
      <color theme="1"/>
      <name val="Arial"/>
      <family val="2"/>
    </font>
    <font>
      <b/>
      <sz val="10"/>
      <color rgb="FF313D72"/>
      <name val="Calibri"/>
      <family val="2"/>
      <scheme val="minor"/>
    </font>
    <font>
      <b/>
      <sz val="12"/>
      <color rgb="FF313D72"/>
      <name val="Calibri"/>
      <family val="2"/>
      <scheme val="minor"/>
    </font>
    <font>
      <sz val="16"/>
      <color theme="0" tint="-0.499984740745262"/>
      <name val="Calibri"/>
      <family val="2"/>
      <scheme val="minor"/>
    </font>
    <font>
      <sz val="22"/>
      <color rgb="FFFF0000"/>
      <name val="Calibri"/>
      <family val="2"/>
      <scheme val="minor"/>
    </font>
    <font>
      <b/>
      <sz val="24"/>
      <color rgb="FFFF0000"/>
      <name val="Calibri"/>
      <family val="2"/>
      <scheme val="minor"/>
    </font>
    <font>
      <b/>
      <sz val="22"/>
      <color rgb="FFFF0000"/>
      <name val="Calibri"/>
      <family val="2"/>
      <scheme val="minor"/>
    </font>
  </fonts>
  <fills count="51">
    <fill>
      <patternFill patternType="none"/>
    </fill>
    <fill>
      <patternFill patternType="gray125"/>
    </fill>
    <fill>
      <patternFill patternType="solid">
        <fgColor theme="0" tint="-0.14996795556505021"/>
        <bgColor indexed="64"/>
      </patternFill>
    </fill>
    <fill>
      <patternFill patternType="solid">
        <fgColor rgb="FFFFFFCC"/>
        <bgColor indexed="64"/>
      </patternFill>
    </fill>
    <fill>
      <patternFill patternType="mediumGray">
        <fgColor theme="1" tint="0.34998626667073579"/>
        <bgColor indexed="65"/>
      </patternFill>
    </fill>
    <fill>
      <patternFill patternType="lightUp">
        <fgColor theme="0" tint="-0.24994659260841701"/>
        <bgColor indexed="65"/>
      </patternFill>
    </fill>
    <fill>
      <patternFill patternType="lightUp">
        <fgColor indexed="23"/>
        <bgColor indexed="9"/>
      </patternFill>
    </fill>
    <fill>
      <patternFill patternType="solid">
        <fgColor indexed="9"/>
        <bgColor indexed="64"/>
      </patternFill>
    </fill>
    <fill>
      <patternFill patternType="solid">
        <fgColor theme="0"/>
        <bgColor indexed="64"/>
      </patternFill>
    </fill>
    <fill>
      <patternFill patternType="lightVertical">
        <fgColor theme="6" tint="0.39994506668294322"/>
        <bgColor indexed="9"/>
      </patternFill>
    </fill>
    <fill>
      <patternFill patternType="lightVertical">
        <fgColor rgb="FFFFC000"/>
        <bgColor indexed="9"/>
      </patternFill>
    </fill>
    <fill>
      <patternFill patternType="lightVertical">
        <fgColor rgb="FFC00000"/>
        <bgColor indexed="9"/>
      </patternFill>
    </fill>
    <fill>
      <patternFill patternType="solid">
        <fgColor rgb="FFBEE5E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23"/>
        <bgColor indexed="64"/>
      </patternFill>
    </fill>
    <fill>
      <patternFill patternType="solid">
        <fgColor indexed="63"/>
        <bgColor indexed="64"/>
      </patternFill>
    </fill>
    <fill>
      <patternFill patternType="solid">
        <fgColor theme="4"/>
        <bgColor indexed="64"/>
      </patternFill>
    </fill>
    <fill>
      <patternFill patternType="solid">
        <fgColor theme="9" tint="0.59996337778862885"/>
        <bgColor indexed="64"/>
      </patternFill>
    </fill>
    <fill>
      <patternFill patternType="solid">
        <fgColor theme="0" tint="-0.249977111117893"/>
        <bgColor indexed="64"/>
      </patternFill>
    </fill>
    <fill>
      <patternFill patternType="solid">
        <fgColor rgb="FF25346A"/>
        <bgColor indexed="64"/>
      </patternFill>
    </fill>
  </fills>
  <borders count="54">
    <border>
      <left/>
      <right/>
      <top/>
      <bottom/>
      <diagonal/>
    </border>
    <border>
      <left/>
      <right/>
      <top/>
      <bottom style="medium">
        <color auto="1"/>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style="dashed">
        <color theme="1" tint="0.34998626667073579"/>
      </top>
      <bottom/>
      <diagonal/>
    </border>
    <border>
      <left style="thin">
        <color auto="1"/>
      </left>
      <right style="thin">
        <color auto="1"/>
      </right>
      <top style="thin">
        <color auto="1"/>
      </top>
      <bottom style="thin">
        <color auto="1"/>
      </bottom>
      <diagonal/>
    </border>
    <border>
      <left/>
      <right/>
      <top style="thin">
        <color theme="1" tint="0.34998626667073579"/>
      </top>
      <bottom/>
      <diagonal/>
    </border>
    <border>
      <left/>
      <right/>
      <top style="thin">
        <color theme="1" tint="0.34998626667073579"/>
      </top>
      <bottom style="thin">
        <color theme="1" tint="0.34998626667073579"/>
      </bottom>
      <diagonal/>
    </border>
    <border>
      <left/>
      <right/>
      <top style="thin">
        <color theme="1" tint="0.34998626667073579"/>
      </top>
      <bottom style="double">
        <color theme="1"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23"/>
      </left>
      <right style="thin">
        <color indexed="23"/>
      </right>
      <top/>
      <bottom style="thin">
        <color indexed="23"/>
      </bottom>
      <diagonal/>
    </border>
    <border>
      <left style="thin">
        <color indexed="55"/>
      </left>
      <right style="thin">
        <color indexed="55"/>
      </right>
      <top style="thin">
        <color indexed="55"/>
      </top>
      <bottom style="thin">
        <color indexed="55"/>
      </bottom>
      <diagonal/>
    </border>
    <border>
      <left style="hair">
        <color auto="1"/>
      </left>
      <right style="hair">
        <color auto="1"/>
      </right>
      <top style="hair">
        <color auto="1"/>
      </top>
      <bottom style="hair">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right style="thin">
        <color indexed="64"/>
      </right>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55"/>
      </left>
      <right style="thin">
        <color indexed="55"/>
      </right>
      <top style="thin">
        <color indexed="55"/>
      </top>
      <bottom style="thin">
        <color auto="1"/>
      </bottom>
      <diagonal/>
    </border>
    <border>
      <left style="thin">
        <color rgb="FFC00000"/>
      </left>
      <right style="thin">
        <color rgb="FFC00000"/>
      </right>
      <top style="thin">
        <color rgb="FFC00000"/>
      </top>
      <bottom style="thin">
        <color rgb="FFC00000"/>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theme="1"/>
      </left>
      <right/>
      <top style="thin">
        <color theme="0"/>
      </top>
      <bottom style="thin">
        <color theme="0"/>
      </bottom>
      <diagonal/>
    </border>
    <border>
      <left/>
      <right/>
      <top style="thin">
        <color theme="0"/>
      </top>
      <bottom style="thin">
        <color theme="0"/>
      </bottom>
      <diagonal/>
    </border>
    <border>
      <left/>
      <right style="double">
        <color theme="1"/>
      </right>
      <top style="thin">
        <color theme="0"/>
      </top>
      <bottom style="thin">
        <color theme="0"/>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s>
  <cellStyleXfs count="90">
    <xf numFmtId="0" fontId="0" fillId="0" borderId="0"/>
    <xf numFmtId="0" fontId="2" fillId="0" borderId="1" applyNumberFormat="0" applyAlignment="0"/>
    <xf numFmtId="0" fontId="60" fillId="0" borderId="0" applyNumberFormat="0" applyFill="0" applyBorder="0" applyAlignment="0"/>
    <xf numFmtId="0" fontId="3" fillId="0" borderId="0" applyNumberFormat="0" applyFill="0" applyBorder="0" applyAlignment="0"/>
    <xf numFmtId="0" fontId="4" fillId="2" borderId="2" applyNumberFormat="0" applyAlignment="0"/>
    <xf numFmtId="0" fontId="5" fillId="2" borderId="2" applyNumberFormat="0" applyAlignment="0" applyProtection="0"/>
    <xf numFmtId="0" fontId="6" fillId="0" borderId="0" applyNumberFormat="0" applyFill="0" applyBorder="0" applyAlignment="0"/>
    <xf numFmtId="0" fontId="7" fillId="0" borderId="0" applyNumberFormat="0" applyFill="0" applyBorder="0" applyAlignment="0"/>
    <xf numFmtId="0" fontId="5" fillId="0" borderId="3" applyNumberFormat="0" applyFont="0" applyFill="0" applyAlignment="0" applyProtection="0"/>
    <xf numFmtId="0" fontId="8" fillId="50" borderId="4" applyNumberFormat="0">
      <alignment horizontal="centerContinuous" vertical="center" wrapText="1"/>
    </xf>
    <xf numFmtId="0" fontId="5" fillId="0" borderId="5" applyNumberFormat="0" applyFont="0" applyFill="0" applyAlignment="0" applyProtection="0"/>
    <xf numFmtId="0" fontId="5" fillId="0" borderId="6" applyNumberFormat="0" applyFont="0" applyFill="0" applyAlignment="0" applyProtection="0"/>
    <xf numFmtId="0" fontId="5" fillId="0" borderId="7" applyNumberFormat="0" applyFont="0" applyFill="0" applyAlignment="0" applyProtection="0"/>
    <xf numFmtId="0" fontId="5" fillId="0" borderId="2" applyNumberFormat="0" applyAlignment="0"/>
    <xf numFmtId="171" fontId="5" fillId="0" borderId="0" applyFont="0" applyFill="0" applyBorder="0" applyAlignment="0" applyProtection="0"/>
    <xf numFmtId="0" fontId="9" fillId="2" borderId="2" applyNumberFormat="0"/>
    <xf numFmtId="0" fontId="5" fillId="3" borderId="2" applyNumberFormat="0" applyAlignment="0"/>
    <xf numFmtId="0" fontId="5" fillId="4" borderId="2" applyNumberFormat="0" applyFont="0" applyAlignment="0"/>
    <xf numFmtId="167" fontId="10" fillId="5" borderId="8"/>
    <xf numFmtId="168" fontId="4" fillId="0" borderId="2">
      <alignment horizontal="center"/>
    </xf>
    <xf numFmtId="0" fontId="21" fillId="10" borderId="12">
      <alignment horizontal="center"/>
    </xf>
    <xf numFmtId="170" fontId="14" fillId="0" borderId="10">
      <alignment horizontal="center"/>
    </xf>
    <xf numFmtId="0" fontId="15" fillId="0" borderId="0" applyFill="0" applyBorder="0">
      <alignment vertical="center"/>
    </xf>
    <xf numFmtId="0" fontId="25" fillId="3" borderId="11" applyNumberFormat="0" applyAlignment="0">
      <alignment vertical="center"/>
    </xf>
    <xf numFmtId="0" fontId="19" fillId="50" borderId="0"/>
    <xf numFmtId="0" fontId="22" fillId="50" borderId="0"/>
    <xf numFmtId="0" fontId="20" fillId="50" borderId="0"/>
    <xf numFmtId="0" fontId="21" fillId="9" borderId="12">
      <alignment horizontal="center"/>
    </xf>
    <xf numFmtId="0" fontId="21" fillId="11" borderId="12">
      <alignment horizontal="center"/>
    </xf>
    <xf numFmtId="0" fontId="24" fillId="12" borderId="12" applyNumberFormat="0"/>
    <xf numFmtId="169" fontId="4" fillId="0" borderId="2">
      <alignment horizontal="center"/>
    </xf>
    <xf numFmtId="165" fontId="26" fillId="0" borderId="0" applyFont="0" applyFill="0" applyBorder="0" applyAlignment="0" applyProtection="0"/>
    <xf numFmtId="164"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3" applyNumberFormat="0" applyFill="0" applyAlignment="0" applyProtection="0"/>
    <xf numFmtId="0" fontId="29" fillId="0" borderId="14" applyNumberFormat="0" applyFill="0" applyAlignment="0" applyProtection="0"/>
    <xf numFmtId="0" fontId="30" fillId="0" borderId="15" applyNumberFormat="0" applyFill="0" applyAlignment="0" applyProtection="0"/>
    <xf numFmtId="0" fontId="30" fillId="0" borderId="0" applyNumberFormat="0" applyFill="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3" fillId="15" borderId="0" applyNumberFormat="0" applyBorder="0" applyAlignment="0" applyProtection="0"/>
    <xf numFmtId="0" fontId="34" fillId="16" borderId="16" applyNumberFormat="0" applyAlignment="0" applyProtection="0"/>
    <xf numFmtId="0" fontId="35" fillId="17" borderId="17" applyNumberFormat="0" applyAlignment="0" applyProtection="0"/>
    <xf numFmtId="0" fontId="36" fillId="17" borderId="16" applyNumberFormat="0" applyAlignment="0" applyProtection="0"/>
    <xf numFmtId="0" fontId="37" fillId="0" borderId="18" applyNumberFormat="0" applyFill="0" applyAlignment="0" applyProtection="0"/>
    <xf numFmtId="0" fontId="38" fillId="18" borderId="19" applyNumberFormat="0" applyAlignment="0" applyProtection="0"/>
    <xf numFmtId="0" fontId="39" fillId="0" borderId="0" applyNumberFormat="0" applyFill="0" applyBorder="0" applyAlignment="0" applyProtection="0"/>
    <xf numFmtId="0" fontId="26" fillId="19" borderId="20" applyNumberFormat="0" applyFont="0" applyAlignment="0" applyProtection="0"/>
    <xf numFmtId="0" fontId="40" fillId="0" borderId="0" applyNumberFormat="0" applyFill="0" applyBorder="0" applyAlignment="0" applyProtection="0"/>
    <xf numFmtId="0" fontId="41" fillId="0" borderId="21" applyNumberFormat="0" applyFill="0" applyAlignment="0" applyProtection="0"/>
    <xf numFmtId="0" fontId="4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2" fillId="35" borderId="0" applyNumberFormat="0" applyBorder="0" applyAlignment="0" applyProtection="0"/>
    <xf numFmtId="0" fontId="42"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42" fillId="43" borderId="0" applyNumberFormat="0" applyBorder="0" applyAlignment="0" applyProtection="0"/>
    <xf numFmtId="172" fontId="14" fillId="0" borderId="10">
      <alignment horizontal="center"/>
      <protection locked="0"/>
    </xf>
    <xf numFmtId="0" fontId="43" fillId="46" borderId="0" applyNumberFormat="0" applyProtection="0">
      <alignment horizontal="left"/>
    </xf>
    <xf numFmtId="44" fontId="5" fillId="0" borderId="0" applyFont="0" applyFill="0" applyBorder="0" applyAlignment="0" applyProtection="0"/>
    <xf numFmtId="175" fontId="18" fillId="0" borderId="0" applyFill="0" applyBorder="0" applyAlignment="0" applyProtection="0"/>
    <xf numFmtId="0" fontId="43" fillId="46" borderId="0" applyNumberFormat="0" applyProtection="0">
      <alignment horizontal="left"/>
    </xf>
    <xf numFmtId="177" fontId="18" fillId="0" borderId="0" applyFont="0" applyFill="0" applyBorder="0" applyAlignment="0" applyProtection="0"/>
    <xf numFmtId="166" fontId="26" fillId="0" borderId="0" applyFont="0" applyFill="0" applyBorder="0" applyAlignment="0" applyProtection="0"/>
    <xf numFmtId="0" fontId="18" fillId="0" borderId="10" applyNumberFormat="0"/>
    <xf numFmtId="182" fontId="52" fillId="48" borderId="40"/>
    <xf numFmtId="176" fontId="5" fillId="8" borderId="0" applyFont="0" applyFill="0" applyBorder="0" applyAlignment="0" applyProtection="0">
      <alignment horizontal="right"/>
    </xf>
    <xf numFmtId="0" fontId="54" fillId="0" borderId="0" applyNumberFormat="0" applyFill="0" applyBorder="0" applyAlignment="0" applyProtection="0"/>
    <xf numFmtId="0" fontId="26" fillId="0" borderId="0"/>
    <xf numFmtId="0" fontId="26" fillId="0" borderId="0">
      <alignment vertical="center"/>
    </xf>
  </cellStyleXfs>
  <cellXfs count="227">
    <xf numFmtId="0" fontId="0" fillId="0" borderId="0" xfId="0"/>
    <xf numFmtId="0" fontId="2" fillId="0" borderId="1" xfId="1"/>
    <xf numFmtId="0" fontId="60" fillId="0" borderId="0" xfId="2"/>
    <xf numFmtId="0" fontId="3" fillId="0" borderId="0" xfId="3"/>
    <xf numFmtId="0" fontId="0" fillId="0" borderId="0" xfId="0" applyAlignment="1">
      <alignment horizontal="right"/>
    </xf>
    <xf numFmtId="0" fontId="4" fillId="2" borderId="2" xfId="4" applyAlignment="1">
      <alignment horizontal="right"/>
    </xf>
    <xf numFmtId="166" fontId="4" fillId="2" borderId="2" xfId="4" applyNumberFormat="1" applyAlignment="1">
      <alignment horizontal="right"/>
    </xf>
    <xf numFmtId="0" fontId="5" fillId="2" borderId="2" xfId="5"/>
    <xf numFmtId="0" fontId="6" fillId="0" borderId="0" xfId="6"/>
    <xf numFmtId="0" fontId="7" fillId="0" borderId="0" xfId="7"/>
    <xf numFmtId="0" fontId="0" fillId="0" borderId="3" xfId="8" applyFont="1"/>
    <xf numFmtId="0" fontId="8" fillId="50" borderId="4" xfId="9">
      <alignment horizontal="centerContinuous" vertical="center" wrapText="1"/>
    </xf>
    <xf numFmtId="0" fontId="0" fillId="0" borderId="5" xfId="10" applyFont="1"/>
    <xf numFmtId="0" fontId="0" fillId="0" borderId="6" xfId="11" applyFont="1"/>
    <xf numFmtId="0" fontId="0" fillId="0" borderId="7" xfId="12" applyFont="1"/>
    <xf numFmtId="0" fontId="5" fillId="0" borderId="2" xfId="13"/>
    <xf numFmtId="171" fontId="0" fillId="0" borderId="0" xfId="14" applyFont="1"/>
    <xf numFmtId="0" fontId="9" fillId="2" borderId="2" xfId="15"/>
    <xf numFmtId="0" fontId="0" fillId="3" borderId="2" xfId="16" applyFont="1"/>
    <xf numFmtId="0" fontId="4" fillId="2" borderId="2" xfId="4"/>
    <xf numFmtId="0" fontId="0" fillId="0" borderId="0" xfId="0"/>
    <xf numFmtId="0" fontId="0" fillId="4" borderId="2" xfId="17" applyFont="1"/>
    <xf numFmtId="167" fontId="10" fillId="5" borderId="8" xfId="18"/>
    <xf numFmtId="0" fontId="21" fillId="10" borderId="12" xfId="20">
      <alignment horizontal="center"/>
    </xf>
    <xf numFmtId="0" fontId="5" fillId="0" borderId="0" xfId="0" applyFont="1"/>
    <xf numFmtId="0" fontId="11" fillId="0" borderId="0" xfId="6" applyFont="1"/>
    <xf numFmtId="0" fontId="4" fillId="2" borderId="2" xfId="4" applyAlignment="1">
      <alignment horizontal="center"/>
    </xf>
    <xf numFmtId="2" fontId="4" fillId="2" borderId="2" xfId="4" applyNumberFormat="1" applyAlignment="1">
      <alignment horizontal="center"/>
    </xf>
    <xf numFmtId="2" fontId="12" fillId="2" borderId="2" xfId="4" applyNumberFormat="1" applyFont="1" applyAlignment="1">
      <alignment horizontal="center"/>
    </xf>
    <xf numFmtId="167" fontId="10" fillId="6" borderId="9" xfId="18" applyFill="1" applyBorder="1"/>
    <xf numFmtId="167" fontId="10" fillId="6" borderId="8" xfId="18" applyFill="1"/>
    <xf numFmtId="168" fontId="4" fillId="0" borderId="2" xfId="19" applyNumberFormat="1">
      <alignment horizontal="center"/>
    </xf>
    <xf numFmtId="0" fontId="13" fillId="0" borderId="0" xfId="0" applyFont="1" applyAlignment="1">
      <alignment horizontal="center" vertical="center"/>
    </xf>
    <xf numFmtId="0" fontId="0" fillId="0" borderId="0" xfId="0" quotePrefix="1" applyAlignment="1">
      <alignment horizontal="center"/>
    </xf>
    <xf numFmtId="170" fontId="14" fillId="0" borderId="10" xfId="21" applyNumberFormat="1" applyFont="1" applyProtection="1">
      <alignment horizontal="center"/>
      <protection locked="0"/>
    </xf>
    <xf numFmtId="0" fontId="0" fillId="0" borderId="0" xfId="0" applyAlignment="1">
      <alignment horizontal="center"/>
    </xf>
    <xf numFmtId="0" fontId="15" fillId="0" borderId="0" xfId="22">
      <alignment vertical="center"/>
    </xf>
    <xf numFmtId="0" fontId="17" fillId="3" borderId="11" xfId="23" applyFont="1" applyAlignment="1">
      <alignment horizontal="center" vertical="center"/>
    </xf>
    <xf numFmtId="0" fontId="18" fillId="8" borderId="0" xfId="0" applyFont="1" applyFill="1"/>
    <xf numFmtId="0" fontId="0" fillId="0" borderId="0" xfId="0"/>
    <xf numFmtId="0" fontId="2" fillId="0" borderId="1" xfId="1" applyAlignment="1">
      <alignment horizontal="left"/>
    </xf>
    <xf numFmtId="0" fontId="0" fillId="0" borderId="0" xfId="0"/>
    <xf numFmtId="0" fontId="18" fillId="0" borderId="0" xfId="0" applyFont="1"/>
    <xf numFmtId="0" fontId="19" fillId="50" borderId="0" xfId="24"/>
    <xf numFmtId="0" fontId="22" fillId="50" borderId="0" xfId="25"/>
    <xf numFmtId="0" fontId="20" fillId="50" borderId="0" xfId="26"/>
    <xf numFmtId="0" fontId="21" fillId="9" borderId="12" xfId="27">
      <alignment horizontal="center"/>
    </xf>
    <xf numFmtId="0" fontId="21" fillId="11" borderId="12" xfId="28">
      <alignment horizontal="center"/>
    </xf>
    <xf numFmtId="0" fontId="24" fillId="12" borderId="12" xfId="29"/>
    <xf numFmtId="169" fontId="4" fillId="0" borderId="2" xfId="30">
      <alignment horizontal="center"/>
    </xf>
    <xf numFmtId="14" fontId="24" fillId="12" borderId="12" xfId="29" applyNumberFormat="1" applyAlignment="1">
      <alignment horizontal="left"/>
    </xf>
    <xf numFmtId="0" fontId="5" fillId="0" borderId="2" xfId="13" applyAlignment="1">
      <alignment horizontal="left"/>
    </xf>
    <xf numFmtId="0" fontId="0" fillId="0" borderId="0" xfId="0" applyFill="1" applyBorder="1"/>
    <xf numFmtId="172" fontId="14" fillId="0" borderId="10" xfId="77">
      <alignment horizontal="center"/>
      <protection locked="0"/>
    </xf>
    <xf numFmtId="0" fontId="0" fillId="44" borderId="0" xfId="0" applyNumberFormat="1" applyFill="1" applyAlignment="1"/>
    <xf numFmtId="0" fontId="0" fillId="44" borderId="0" xfId="0" applyNumberFormat="1" applyFill="1" applyBorder="1" applyAlignment="1"/>
    <xf numFmtId="0" fontId="0" fillId="45" borderId="0" xfId="0" applyNumberFormat="1" applyFill="1" applyBorder="1" applyAlignment="1"/>
    <xf numFmtId="0" fontId="5" fillId="7" borderId="22" xfId="0" applyNumberFormat="1" applyFont="1" applyFill="1" applyBorder="1" applyAlignment="1"/>
    <xf numFmtId="0" fontId="5" fillId="7" borderId="23" xfId="0" applyNumberFormat="1" applyFont="1" applyFill="1" applyBorder="1" applyAlignment="1"/>
    <xf numFmtId="0" fontId="5" fillId="7" borderId="24" xfId="0" applyNumberFormat="1" applyFont="1" applyFill="1" applyBorder="1" applyAlignment="1"/>
    <xf numFmtId="0" fontId="5" fillId="7" borderId="25" xfId="0" applyNumberFormat="1" applyFont="1" applyFill="1" applyBorder="1" applyAlignment="1"/>
    <xf numFmtId="0" fontId="5" fillId="7" borderId="26" xfId="0" applyNumberFormat="1" applyFont="1" applyFill="1" applyBorder="1" applyAlignment="1"/>
    <xf numFmtId="0" fontId="5" fillId="7" borderId="27" xfId="0" applyNumberFormat="1" applyFont="1" applyFill="1" applyBorder="1" applyAlignment="1"/>
    <xf numFmtId="0" fontId="5" fillId="7" borderId="28" xfId="0" applyNumberFormat="1" applyFont="1" applyFill="1" applyBorder="1" applyAlignment="1"/>
    <xf numFmtId="0" fontId="5" fillId="7" borderId="29" xfId="0" applyNumberFormat="1" applyFont="1" applyFill="1" applyBorder="1" applyAlignment="1"/>
    <xf numFmtId="0" fontId="44" fillId="45" borderId="0" xfId="0" applyFont="1" applyFill="1" applyBorder="1" applyAlignment="1" applyProtection="1"/>
    <xf numFmtId="0" fontId="5" fillId="7" borderId="30" xfId="0" applyNumberFormat="1" applyFont="1" applyFill="1" applyBorder="1" applyAlignment="1"/>
    <xf numFmtId="0" fontId="5" fillId="7" borderId="0" xfId="0" applyNumberFormat="1" applyFont="1" applyFill="1" applyBorder="1" applyAlignment="1"/>
    <xf numFmtId="0" fontId="5" fillId="7" borderId="31" xfId="0" applyNumberFormat="1" applyFont="1" applyFill="1" applyBorder="1" applyAlignment="1"/>
    <xf numFmtId="0" fontId="16" fillId="7" borderId="0" xfId="0" applyNumberFormat="1" applyFont="1" applyFill="1" applyBorder="1" applyAlignment="1"/>
    <xf numFmtId="0" fontId="5" fillId="7" borderId="32" xfId="0" applyNumberFormat="1" applyFont="1" applyFill="1" applyBorder="1" applyAlignment="1"/>
    <xf numFmtId="0" fontId="5" fillId="7" borderId="33" xfId="0" applyNumberFormat="1" applyFont="1" applyFill="1" applyBorder="1" applyAlignment="1"/>
    <xf numFmtId="0" fontId="5" fillId="7" borderId="34" xfId="0" applyNumberFormat="1" applyFont="1" applyFill="1" applyBorder="1" applyAlignment="1"/>
    <xf numFmtId="0" fontId="0" fillId="8" borderId="0" xfId="0" applyNumberFormat="1" applyFill="1" applyBorder="1" applyAlignment="1"/>
    <xf numFmtId="0" fontId="5" fillId="8" borderId="0" xfId="0" applyNumberFormat="1" applyFont="1" applyFill="1" applyBorder="1" applyAlignment="1"/>
    <xf numFmtId="0" fontId="5" fillId="8" borderId="0" xfId="0" applyNumberFormat="1" applyFont="1" applyFill="1" applyBorder="1" applyAlignment="1">
      <alignment horizontal="center"/>
    </xf>
    <xf numFmtId="0" fontId="5" fillId="8" borderId="0" xfId="0" quotePrefix="1" applyNumberFormat="1" applyFont="1" applyFill="1" applyBorder="1" applyAlignment="1">
      <alignment horizontal="center"/>
    </xf>
    <xf numFmtId="0" fontId="5" fillId="7" borderId="0" xfId="0" quotePrefix="1" applyNumberFormat="1" applyFont="1" applyFill="1" applyBorder="1" applyAlignment="1">
      <alignment horizontal="center"/>
    </xf>
    <xf numFmtId="0" fontId="45" fillId="8" borderId="0" xfId="0" applyNumberFormat="1" applyFont="1" applyFill="1" applyBorder="1" applyAlignment="1"/>
    <xf numFmtId="0" fontId="0" fillId="8" borderId="0" xfId="0" applyFill="1" applyBorder="1"/>
    <xf numFmtId="0" fontId="5" fillId="8" borderId="0" xfId="0" applyFont="1" applyFill="1" applyBorder="1" applyAlignment="1">
      <alignment horizontal="right"/>
    </xf>
    <xf numFmtId="0" fontId="16" fillId="8" borderId="0" xfId="0" applyFont="1" applyFill="1" applyBorder="1"/>
    <xf numFmtId="0" fontId="16" fillId="8" borderId="0" xfId="0" applyFont="1" applyFill="1" applyBorder="1"/>
    <xf numFmtId="0" fontId="0" fillId="8" borderId="0" xfId="0" applyFill="1" applyBorder="1" applyAlignment="1">
      <alignment horizontal="right"/>
    </xf>
    <xf numFmtId="0" fontId="43" fillId="8" borderId="0" xfId="0" applyFont="1" applyFill="1" applyBorder="1"/>
    <xf numFmtId="0" fontId="5" fillId="8" borderId="0" xfId="0" applyFont="1" applyFill="1" applyBorder="1"/>
    <xf numFmtId="173" fontId="5" fillId="7" borderId="0" xfId="79" applyNumberFormat="1" applyFont="1" applyFill="1" applyBorder="1" applyAlignment="1">
      <alignment horizontal="right"/>
    </xf>
    <xf numFmtId="174" fontId="16" fillId="8" borderId="0" xfId="0" applyNumberFormat="1" applyFont="1" applyFill="1" applyBorder="1" applyAlignment="1">
      <alignment horizontal="left"/>
    </xf>
    <xf numFmtId="0" fontId="5" fillId="8" borderId="0" xfId="0" applyFont="1" applyFill="1" applyBorder="1"/>
    <xf numFmtId="0" fontId="16" fillId="8" borderId="0" xfId="0" applyFont="1" applyFill="1" applyBorder="1" applyAlignment="1">
      <alignment horizontal="right"/>
    </xf>
    <xf numFmtId="0" fontId="0" fillId="8" borderId="0" xfId="0" quotePrefix="1" applyFill="1"/>
    <xf numFmtId="0" fontId="23" fillId="7" borderId="30" xfId="0" applyNumberFormat="1" applyFont="1" applyFill="1" applyBorder="1" applyAlignment="1"/>
    <xf numFmtId="0" fontId="46" fillId="8" borderId="0" xfId="0" applyFont="1" applyFill="1" applyBorder="1"/>
    <xf numFmtId="0" fontId="26" fillId="8" borderId="0" xfId="0" applyFont="1" applyFill="1" applyBorder="1"/>
    <xf numFmtId="0" fontId="47" fillId="47" borderId="30" xfId="0" applyNumberFormat="1" applyFont="1" applyFill="1" applyBorder="1" applyAlignment="1"/>
    <xf numFmtId="0" fontId="47" fillId="47" borderId="0" xfId="0" applyNumberFormat="1" applyFont="1" applyFill="1" applyBorder="1" applyAlignment="1"/>
    <xf numFmtId="0" fontId="47" fillId="47" borderId="31" xfId="0" applyNumberFormat="1" applyFont="1" applyFill="1" applyBorder="1" applyAlignment="1"/>
    <xf numFmtId="0" fontId="5" fillId="7" borderId="0" xfId="0" applyNumberFormat="1" applyFont="1" applyFill="1" applyBorder="1" applyAlignment="1">
      <alignment horizontal="left" indent="2"/>
    </xf>
    <xf numFmtId="0" fontId="48" fillId="0" borderId="0" xfId="0" applyFont="1" applyBorder="1"/>
    <xf numFmtId="0" fontId="5" fillId="47" borderId="0" xfId="0" applyNumberFormat="1" applyFont="1" applyFill="1" applyBorder="1" applyAlignment="1"/>
    <xf numFmtId="0" fontId="5" fillId="47" borderId="0" xfId="0" applyNumberFormat="1" applyFont="1" applyFill="1" applyBorder="1" applyAlignment="1">
      <alignment horizontal="right"/>
    </xf>
    <xf numFmtId="0" fontId="5" fillId="47" borderId="31" xfId="0" applyNumberFormat="1" applyFont="1" applyFill="1" applyBorder="1" applyAlignment="1"/>
    <xf numFmtId="10" fontId="5" fillId="7" borderId="0" xfId="80" applyNumberFormat="1" applyFont="1" applyFill="1" applyBorder="1" applyAlignment="1" applyProtection="1">
      <alignment horizontal="right"/>
    </xf>
    <xf numFmtId="0" fontId="5" fillId="7" borderId="35" xfId="0" applyNumberFormat="1" applyFont="1" applyFill="1" applyBorder="1" applyAlignment="1"/>
    <xf numFmtId="0" fontId="5" fillId="7" borderId="36" xfId="0" applyNumberFormat="1" applyFont="1" applyFill="1" applyBorder="1" applyAlignment="1"/>
    <xf numFmtId="0" fontId="5" fillId="7" borderId="37" xfId="0" applyNumberFormat="1" applyFont="1" applyFill="1" applyBorder="1" applyAlignment="1"/>
    <xf numFmtId="0" fontId="50" fillId="44" borderId="0" xfId="0" applyNumberFormat="1" applyFont="1" applyFill="1" applyAlignment="1"/>
    <xf numFmtId="0" fontId="0" fillId="0" borderId="0" xfId="0"/>
    <xf numFmtId="14" fontId="24" fillId="12" borderId="12" xfId="29" applyNumberFormat="1"/>
    <xf numFmtId="0" fontId="8" fillId="50" borderId="38" xfId="9" applyBorder="1">
      <alignment horizontal="centerContinuous" vertical="center" wrapText="1"/>
    </xf>
    <xf numFmtId="0" fontId="5" fillId="3" borderId="2" xfId="16" applyAlignment="1">
      <alignment horizontal="left"/>
    </xf>
    <xf numFmtId="0" fontId="0" fillId="0" borderId="0" xfId="0"/>
    <xf numFmtId="14" fontId="0" fillId="0" borderId="0" xfId="0" applyNumberFormat="1"/>
    <xf numFmtId="14" fontId="5" fillId="0" borderId="2" xfId="13" applyNumberFormat="1"/>
    <xf numFmtId="1" fontId="24" fillId="12" borderId="12" xfId="29" applyNumberFormat="1"/>
    <xf numFmtId="0" fontId="18" fillId="7" borderId="0" xfId="0" applyFont="1" applyFill="1" applyBorder="1" applyAlignment="1">
      <alignment horizontal="right"/>
    </xf>
    <xf numFmtId="0" fontId="51" fillId="7" borderId="0" xfId="0" applyFont="1" applyFill="1" applyBorder="1" applyAlignment="1"/>
    <xf numFmtId="0" fontId="18" fillId="7" borderId="0" xfId="0" applyFont="1" applyFill="1" applyBorder="1" applyAlignment="1"/>
    <xf numFmtId="0" fontId="14" fillId="8" borderId="0" xfId="0" applyFont="1" applyFill="1" applyBorder="1"/>
    <xf numFmtId="0" fontId="5" fillId="0" borderId="0" xfId="0" applyFont="1" applyAlignment="1"/>
    <xf numFmtId="0" fontId="43" fillId="7" borderId="0" xfId="0" applyFont="1" applyFill="1" applyBorder="1" applyAlignment="1">
      <alignment horizontal="left"/>
    </xf>
    <xf numFmtId="0" fontId="14" fillId="7" borderId="0" xfId="0" applyFont="1" applyFill="1" applyBorder="1" applyAlignment="1"/>
    <xf numFmtId="176" fontId="18" fillId="7" borderId="0" xfId="0" applyNumberFormat="1" applyFont="1" applyFill="1" applyBorder="1" applyAlignment="1">
      <alignment horizontal="right"/>
    </xf>
    <xf numFmtId="0" fontId="5" fillId="0" borderId="2" xfId="13" applyAlignment="1">
      <alignment horizontal="center"/>
    </xf>
    <xf numFmtId="0" fontId="18" fillId="8" borderId="0" xfId="0" applyFont="1" applyFill="1" applyBorder="1"/>
    <xf numFmtId="0" fontId="18" fillId="7" borderId="0" xfId="0" applyFont="1" applyFill="1" applyAlignment="1"/>
    <xf numFmtId="176" fontId="9" fillId="2" borderId="2" xfId="15" applyNumberFormat="1"/>
    <xf numFmtId="176" fontId="18" fillId="8" borderId="0" xfId="0" applyNumberFormat="1" applyFont="1" applyFill="1" applyBorder="1" applyAlignment="1">
      <alignment horizontal="right"/>
    </xf>
    <xf numFmtId="167" fontId="0" fillId="0" borderId="0" xfId="0" applyNumberFormat="1"/>
    <xf numFmtId="167" fontId="5" fillId="2" borderId="2" xfId="5" applyNumberFormat="1"/>
    <xf numFmtId="0" fontId="0" fillId="0" borderId="0" xfId="0"/>
    <xf numFmtId="176" fontId="9" fillId="2" borderId="2" xfId="15" applyNumberFormat="1" applyAlignment="1">
      <alignment horizontal="center"/>
    </xf>
    <xf numFmtId="0" fontId="0" fillId="0" borderId="0" xfId="0"/>
    <xf numFmtId="178" fontId="6" fillId="0" borderId="0" xfId="6" applyNumberFormat="1" applyAlignment="1">
      <alignment horizontal="left"/>
    </xf>
    <xf numFmtId="181" fontId="18" fillId="8" borderId="39" xfId="0" applyNumberFormat="1" applyFont="1" applyFill="1" applyBorder="1"/>
    <xf numFmtId="180" fontId="24" fillId="12" borderId="12" xfId="29" applyNumberFormat="1" applyAlignment="1">
      <alignment horizontal="center"/>
    </xf>
    <xf numFmtId="179" fontId="24" fillId="12" borderId="12" xfId="29" applyNumberFormat="1" applyAlignment="1">
      <alignment horizontal="center"/>
    </xf>
    <xf numFmtId="0" fontId="0" fillId="0" borderId="0" xfId="0"/>
    <xf numFmtId="0" fontId="9" fillId="2" borderId="2" xfId="15" applyAlignment="1">
      <alignment horizontal="center"/>
    </xf>
    <xf numFmtId="0" fontId="0" fillId="0" borderId="0" xfId="0"/>
    <xf numFmtId="166" fontId="0" fillId="0" borderId="0" xfId="83" applyFont="1"/>
    <xf numFmtId="177" fontId="0" fillId="0" borderId="0" xfId="82" applyFont="1"/>
    <xf numFmtId="0" fontId="0" fillId="0" borderId="0" xfId="0"/>
    <xf numFmtId="0" fontId="0" fillId="0" borderId="0" xfId="0"/>
    <xf numFmtId="0" fontId="0" fillId="8" borderId="0" xfId="0" applyFill="1"/>
    <xf numFmtId="0" fontId="15" fillId="8" borderId="0" xfId="22" quotePrefix="1" applyFill="1">
      <alignment vertical="center"/>
    </xf>
    <xf numFmtId="0" fontId="0" fillId="0" borderId="0" xfId="0"/>
    <xf numFmtId="182" fontId="52" fillId="48" borderId="40" xfId="85"/>
    <xf numFmtId="176" fontId="5" fillId="8" borderId="0" xfId="86" applyFont="1" applyFill="1" applyBorder="1" applyAlignment="1">
      <alignment horizontal="right"/>
    </xf>
    <xf numFmtId="171" fontId="8" fillId="50" borderId="4" xfId="9" applyNumberFormat="1">
      <alignment horizontal="centerContinuous" vertical="center" wrapText="1"/>
    </xf>
    <xf numFmtId="0" fontId="5" fillId="3" borderId="2" xfId="16"/>
    <xf numFmtId="166" fontId="24" fillId="12" borderId="12" xfId="29" applyNumberFormat="1"/>
    <xf numFmtId="177" fontId="24" fillId="12" borderId="12" xfId="29" applyNumberFormat="1"/>
    <xf numFmtId="183" fontId="8" fillId="50" borderId="4" xfId="9" applyNumberFormat="1">
      <alignment horizontal="centerContinuous" vertical="center" wrapText="1"/>
    </xf>
    <xf numFmtId="177" fontId="5" fillId="2" borderId="2" xfId="5" applyNumberFormat="1"/>
    <xf numFmtId="0" fontId="21" fillId="0" borderId="0" xfId="0" applyFont="1"/>
    <xf numFmtId="166" fontId="18" fillId="0" borderId="10" xfId="84" applyNumberFormat="1"/>
    <xf numFmtId="184" fontId="0" fillId="0" borderId="0" xfId="0" applyNumberFormat="1"/>
    <xf numFmtId="0" fontId="8" fillId="50" borderId="4" xfId="9" applyAlignment="1">
      <alignment horizontal="center" vertical="center" wrapText="1"/>
    </xf>
    <xf numFmtId="185" fontId="24" fillId="12" borderId="12" xfId="29" applyNumberFormat="1"/>
    <xf numFmtId="175" fontId="18" fillId="0" borderId="10" xfId="84" applyNumberFormat="1"/>
    <xf numFmtId="0" fontId="24" fillId="12" borderId="12" xfId="29" applyAlignment="1">
      <alignment horizontal="center"/>
    </xf>
    <xf numFmtId="166" fontId="9" fillId="2" borderId="2" xfId="83" applyFont="1" applyFill="1" applyBorder="1"/>
    <xf numFmtId="166" fontId="5" fillId="2" borderId="2" xfId="83" applyFont="1" applyFill="1" applyBorder="1"/>
    <xf numFmtId="166" fontId="0" fillId="0" borderId="6" xfId="11" applyNumberFormat="1" applyFont="1"/>
    <xf numFmtId="178" fontId="6" fillId="0" borderId="0" xfId="6" applyNumberFormat="1"/>
    <xf numFmtId="0" fontId="6" fillId="0" borderId="0" xfId="6" applyFill="1" applyBorder="1"/>
    <xf numFmtId="178" fontId="61" fillId="0" borderId="0" xfId="0" applyNumberFormat="1" applyFont="1"/>
    <xf numFmtId="186" fontId="24" fillId="12" borderId="12" xfId="29" applyNumberFormat="1"/>
    <xf numFmtId="187" fontId="5" fillId="0" borderId="2" xfId="13" applyNumberFormat="1"/>
    <xf numFmtId="188" fontId="8" fillId="50" borderId="4" xfId="9" applyNumberFormat="1">
      <alignment horizontal="centerContinuous" vertical="center" wrapText="1"/>
    </xf>
    <xf numFmtId="189" fontId="24" fillId="12" borderId="12" xfId="29" applyNumberFormat="1"/>
    <xf numFmtId="190" fontId="5" fillId="0" borderId="2" xfId="13" applyNumberFormat="1"/>
    <xf numFmtId="175" fontId="24" fillId="12" borderId="12" xfId="29" applyNumberFormat="1"/>
    <xf numFmtId="166" fontId="9" fillId="2" borderId="2" xfId="15" applyNumberFormat="1"/>
    <xf numFmtId="166" fontId="0" fillId="8" borderId="0" xfId="83" applyFont="1" applyFill="1"/>
    <xf numFmtId="166" fontId="0" fillId="0" borderId="7" xfId="12" applyNumberFormat="1" applyFont="1"/>
    <xf numFmtId="166" fontId="0" fillId="0" borderId="3" xfId="8" applyNumberFormat="1" applyFont="1"/>
    <xf numFmtId="166" fontId="0" fillId="8" borderId="0" xfId="0" applyNumberFormat="1" applyFill="1"/>
    <xf numFmtId="0" fontId="62" fillId="0" borderId="0" xfId="0" applyFont="1"/>
    <xf numFmtId="166" fontId="0" fillId="8" borderId="6" xfId="11" applyNumberFormat="1" applyFont="1" applyFill="1"/>
    <xf numFmtId="175" fontId="0" fillId="0" borderId="0" xfId="82" applyNumberFormat="1" applyFont="1"/>
    <xf numFmtId="182" fontId="0" fillId="0" borderId="0" xfId="83" applyNumberFormat="1" applyFont="1"/>
    <xf numFmtId="182" fontId="9" fillId="2" borderId="2" xfId="15" applyNumberFormat="1"/>
    <xf numFmtId="175" fontId="9" fillId="2" borderId="2" xfId="15" applyNumberFormat="1"/>
    <xf numFmtId="182" fontId="0" fillId="8" borderId="0" xfId="0" applyNumberFormat="1" applyFill="1"/>
    <xf numFmtId="182" fontId="9" fillId="2" borderId="52" xfId="15" applyNumberFormat="1" applyBorder="1"/>
    <xf numFmtId="182" fontId="9" fillId="2" borderId="6" xfId="15" applyNumberFormat="1" applyBorder="1"/>
    <xf numFmtId="182" fontId="9" fillId="2" borderId="53" xfId="15" applyNumberFormat="1" applyBorder="1"/>
    <xf numFmtId="184" fontId="9" fillId="2" borderId="2" xfId="15" applyNumberFormat="1"/>
    <xf numFmtId="166" fontId="0" fillId="0" borderId="0" xfId="0" applyNumberFormat="1"/>
    <xf numFmtId="182" fontId="5" fillId="2" borderId="2" xfId="83" applyNumberFormat="1" applyFont="1" applyFill="1" applyBorder="1"/>
    <xf numFmtId="0" fontId="26" fillId="0" borderId="0" xfId="88"/>
    <xf numFmtId="0" fontId="26" fillId="49" borderId="0" xfId="88" applyFill="1"/>
    <xf numFmtId="0" fontId="26" fillId="8" borderId="51" xfId="88" applyFill="1" applyBorder="1"/>
    <xf numFmtId="0" fontId="26" fillId="8" borderId="50" xfId="88" applyFill="1" applyBorder="1"/>
    <xf numFmtId="0" fontId="26" fillId="8" borderId="49" xfId="88" applyFill="1" applyBorder="1"/>
    <xf numFmtId="0" fontId="26" fillId="8" borderId="45" xfId="88" applyFill="1" applyBorder="1"/>
    <xf numFmtId="0" fontId="58" fillId="0" borderId="0" xfId="89" applyFont="1" applyAlignment="1">
      <alignment horizontal="right"/>
    </xf>
    <xf numFmtId="0" fontId="63" fillId="0" borderId="0" xfId="89" applyFont="1">
      <alignment vertical="center"/>
    </xf>
    <xf numFmtId="0" fontId="0" fillId="0" borderId="0" xfId="89" applyFont="1">
      <alignment vertical="center"/>
    </xf>
    <xf numFmtId="0" fontId="64" fillId="0" borderId="0" xfId="89" applyFont="1">
      <alignment vertical="center"/>
    </xf>
    <xf numFmtId="0" fontId="0" fillId="8" borderId="44" xfId="88" applyFont="1" applyFill="1" applyBorder="1"/>
    <xf numFmtId="0" fontId="54" fillId="0" borderId="0" xfId="87" applyAlignment="1">
      <alignment vertical="center"/>
    </xf>
    <xf numFmtId="0" fontId="65" fillId="0" borderId="0" xfId="89" applyFont="1">
      <alignment vertical="center"/>
    </xf>
    <xf numFmtId="0" fontId="0" fillId="0" borderId="0" xfId="88" applyFont="1"/>
    <xf numFmtId="0" fontId="26" fillId="8" borderId="44" xfId="88" applyFill="1" applyBorder="1"/>
    <xf numFmtId="0" fontId="26" fillId="50" borderId="48" xfId="88" applyFill="1" applyBorder="1"/>
    <xf numFmtId="0" fontId="26" fillId="50" borderId="47" xfId="88" applyFill="1" applyBorder="1"/>
    <xf numFmtId="0" fontId="59" fillId="50" borderId="47" xfId="88" applyFont="1" applyFill="1" applyBorder="1"/>
    <xf numFmtId="0" fontId="26" fillId="50" borderId="46" xfId="88" applyFill="1" applyBorder="1"/>
    <xf numFmtId="0" fontId="41" fillId="50" borderId="47" xfId="88" applyFont="1" applyFill="1" applyBorder="1"/>
    <xf numFmtId="0" fontId="58" fillId="0" borderId="0" xfId="88" applyFont="1"/>
    <xf numFmtId="0" fontId="66" fillId="8" borderId="0" xfId="88" applyFont="1" applyFill="1"/>
    <xf numFmtId="0" fontId="57" fillId="8" borderId="0" xfId="88" applyFont="1" applyFill="1"/>
    <xf numFmtId="0" fontId="67" fillId="8" borderId="0" xfId="88" applyFont="1" applyFill="1"/>
    <xf numFmtId="0" fontId="68" fillId="8" borderId="0" xfId="88" applyFont="1" applyFill="1"/>
    <xf numFmtId="0" fontId="69" fillId="8" borderId="0" xfId="88" applyFont="1" applyFill="1"/>
    <xf numFmtId="0" fontId="56" fillId="8" borderId="0" xfId="88" applyFont="1" applyFill="1"/>
    <xf numFmtId="0" fontId="57" fillId="0" borderId="0" xfId="88" applyFont="1"/>
    <xf numFmtId="0" fontId="55" fillId="8" borderId="0" xfId="88" applyFont="1" applyFill="1"/>
    <xf numFmtId="0" fontId="26" fillId="8" borderId="43" xfId="88" applyFill="1" applyBorder="1"/>
    <xf numFmtId="0" fontId="26" fillId="8" borderId="42" xfId="88" applyFill="1" applyBorder="1"/>
    <xf numFmtId="0" fontId="26" fillId="8" borderId="41" xfId="88" applyFill="1" applyBorder="1"/>
    <xf numFmtId="0" fontId="49" fillId="7" borderId="30" xfId="0" applyNumberFormat="1" applyFont="1" applyFill="1" applyBorder="1" applyAlignment="1">
      <alignment horizontal="center"/>
    </xf>
    <xf numFmtId="0" fontId="49" fillId="7" borderId="0" xfId="0" applyNumberFormat="1" applyFont="1" applyFill="1" applyBorder="1" applyAlignment="1">
      <alignment horizontal="center"/>
    </xf>
    <xf numFmtId="0" fontId="49" fillId="7" borderId="31" xfId="0" applyNumberFormat="1" applyFont="1" applyFill="1" applyBorder="1" applyAlignment="1">
      <alignment horizontal="center"/>
    </xf>
  </cellXfs>
  <cellStyles count="90">
    <cellStyle name="20 % - Akzent1" xfId="54" builtinId="30" hidden="1"/>
    <cellStyle name="20 % - Akzent2" xfId="58" builtinId="34" hidden="1"/>
    <cellStyle name="20 % - Akzent3" xfId="62" builtinId="38" hidden="1"/>
    <cellStyle name="20 % - Akzent4" xfId="66" builtinId="42" hidden="1"/>
    <cellStyle name="20 % - Akzent5" xfId="70" builtinId="46" hidden="1"/>
    <cellStyle name="20 % - Akzent6" xfId="74" builtinId="50" hidden="1"/>
    <cellStyle name="40 % - Akzent1" xfId="55" builtinId="31" hidden="1"/>
    <cellStyle name="40 % - Akzent2" xfId="59" builtinId="35" hidden="1"/>
    <cellStyle name="40 % - Akzent3" xfId="63" builtinId="39" hidden="1"/>
    <cellStyle name="40 % - Akzent4" xfId="67" builtinId="43" hidden="1"/>
    <cellStyle name="40 % - Akzent5" xfId="71" builtinId="47" hidden="1"/>
    <cellStyle name="40 % - Akzent6" xfId="75" builtinId="51" hidden="1"/>
    <cellStyle name="60 % - Akzent1" xfId="56" builtinId="32" hidden="1"/>
    <cellStyle name="60 % - Akzent2" xfId="60" builtinId="36" hidden="1"/>
    <cellStyle name="60 % - Akzent3" xfId="64" builtinId="40" hidden="1"/>
    <cellStyle name="60 % - Akzent4" xfId="68" builtinId="44" hidden="1"/>
    <cellStyle name="60 % - Akzent5" xfId="72" builtinId="48" hidden="1"/>
    <cellStyle name="60 % - Akzent6" xfId="76" builtinId="52" hidden="1"/>
    <cellStyle name="Akzent1" xfId="53" builtinId="29" hidden="1"/>
    <cellStyle name="Akzent2" xfId="57" builtinId="33" hidden="1"/>
    <cellStyle name="Akzent3" xfId="61" builtinId="37" hidden="1"/>
    <cellStyle name="Akzent4" xfId="65" builtinId="41" hidden="1"/>
    <cellStyle name="Akzent5" xfId="69" builtinId="45" hidden="1"/>
    <cellStyle name="Akzent6" xfId="73" builtinId="49" hidden="1"/>
    <cellStyle name="Annahme" xfId="29" xr:uid="{00000000-0005-0000-0000-000018000000}"/>
    <cellStyle name="Ausgabe" xfId="45" builtinId="21" hidden="1"/>
    <cellStyle name="Berechnung" xfId="46" builtinId="22" hidden="1"/>
    <cellStyle name="Bezeichnung_Eingabe" xfId="16" xr:uid="{00000000-0005-0000-0000-00001B000000}"/>
    <cellStyle name="Blatt_1" xfId="24" xr:uid="{00000000-0005-0000-0000-00001C000000}"/>
    <cellStyle name="Blatt_2" xfId="25" xr:uid="{00000000-0005-0000-0000-00001D000000}"/>
    <cellStyle name="Blatt_3" xfId="26" xr:uid="{00000000-0005-0000-0000-00001E000000}"/>
    <cellStyle name="Datum" xfId="86" xr:uid="{00000000-0005-0000-0000-00001F000000}"/>
    <cellStyle name="Dezimal [0]" xfId="32" builtinId="6" hidden="1"/>
    <cellStyle name="Eingabe" xfId="44" builtinId="20" hidden="1"/>
    <cellStyle name="Einheit" xfId="6" xr:uid="{00000000-0005-0000-0000-000022000000}"/>
    <cellStyle name="Ergebnis" xfId="52" builtinId="25" hidden="1"/>
    <cellStyle name="Erklärender Text" xfId="51" builtinId="53" hidden="1"/>
    <cellStyle name="Ext_Link" xfId="85" xr:uid="{00000000-0005-0000-0000-000025000000}"/>
    <cellStyle name="Flag" xfId="18" xr:uid="{00000000-0005-0000-0000-000026000000}"/>
    <cellStyle name="Gut" xfId="41" builtinId="26" hidden="1"/>
    <cellStyle name="Hyperlink-Text" xfId="22" xr:uid="{00000000-0005-0000-0000-00002B000000}"/>
    <cellStyle name="InSheet" xfId="84" xr:uid="{00000000-0005-0000-0000-00002C000000}"/>
    <cellStyle name="Komma" xfId="31" builtinId="3" hidden="1"/>
    <cellStyle name="Kommentar" xfId="23" xr:uid="{00000000-0005-0000-0000-00002E000000}"/>
    <cellStyle name="Kontrolle_DEU" xfId="30" xr:uid="{00000000-0005-0000-0000-00002F000000}"/>
    <cellStyle name="Kontrolle_ENG" xfId="19" xr:uid="{00000000-0005-0000-0000-000030000000}"/>
    <cellStyle name="Leere_Zelle" xfId="17" xr:uid="{00000000-0005-0000-0000-000031000000}"/>
    <cellStyle name="Link" xfId="78" builtinId="8" hidden="1"/>
    <cellStyle name="Link" xfId="81" builtinId="8" hidden="1"/>
    <cellStyle name="Link" xfId="87" builtinId="8"/>
    <cellStyle name="Neutral" xfId="43" builtinId="28" hidden="1"/>
    <cellStyle name="Notiz" xfId="50" builtinId="10" hidden="1"/>
    <cellStyle name="Prozent" xfId="35" builtinId="5" hidden="1"/>
    <cellStyle name="Prozent" xfId="80" builtinId="5"/>
    <cellStyle name="Quotient" xfId="14" xr:uid="{00000000-0005-0000-0000-000036000000}"/>
    <cellStyle name="Referenz_InSheet" xfId="13" xr:uid="{00000000-0005-0000-0000-000037000000}"/>
    <cellStyle name="Referenz_OffSheet" xfId="15" xr:uid="{00000000-0005-0000-0000-000038000000}"/>
    <cellStyle name="Schalter_DEU" xfId="21" xr:uid="{00000000-0005-0000-0000-000039000000}"/>
    <cellStyle name="Schalter_ENG" xfId="77" xr:uid="{00000000-0005-0000-0000-00003A000000}"/>
    <cellStyle name="Schlecht" xfId="42" builtinId="27" hidden="1"/>
    <cellStyle name="Standard" xfId="0" builtinId="0" customBuiltin="1"/>
    <cellStyle name="Standard 2" xfId="88" xr:uid="{DD44707B-FFA8-43E1-AC67-36DB01169915}"/>
    <cellStyle name="Standard 3" xfId="89" xr:uid="{E18892EB-40E7-4E19-9D8E-8BCC5A2AF94C}"/>
    <cellStyle name="Status_in_Arbeit" xfId="20" xr:uid="{00000000-0005-0000-0000-00003D000000}"/>
    <cellStyle name="Status_in_Ordnung" xfId="27" xr:uid="{00000000-0005-0000-0000-00003E000000}"/>
    <cellStyle name="Status_Pruefen" xfId="28" xr:uid="{00000000-0005-0000-0000-00003F000000}"/>
    <cellStyle name="Tabellen_Ueb" xfId="9" xr:uid="{00000000-0005-0000-0000-000040000000}"/>
    <cellStyle name="Techn_Eingabe" xfId="4" xr:uid="{00000000-0005-0000-0000-000041000000}"/>
    <cellStyle name="Überschrift" xfId="36" builtinId="15" hidden="1"/>
    <cellStyle name="Überschrift 1" xfId="37" builtinId="16" hidden="1"/>
    <cellStyle name="Überschrift 2" xfId="38" builtinId="17" hidden="1"/>
    <cellStyle name="Überschrift 3" xfId="39" builtinId="18" hidden="1"/>
    <cellStyle name="Überschrift 4" xfId="40" builtinId="19" hidden="1"/>
    <cellStyle name="Ueb1" xfId="1" xr:uid="{00000000-0005-0000-0000-000047000000}"/>
    <cellStyle name="Ueb2" xfId="2" xr:uid="{00000000-0005-0000-0000-000048000000}"/>
    <cellStyle name="Ueb3" xfId="3" xr:uid="{00000000-0005-0000-0000-000049000000}"/>
    <cellStyle name="Ueb4" xfId="7" xr:uid="{00000000-0005-0000-0000-00004A000000}"/>
    <cellStyle name="Verknüpfte Zelle" xfId="47" builtinId="24" hidden="1"/>
    <cellStyle name="Währung" xfId="33" builtinId="4" hidden="1"/>
    <cellStyle name="Währung" xfId="79" builtinId="4"/>
    <cellStyle name="Währung [0]" xfId="34" builtinId="7" hidden="1"/>
    <cellStyle name="Warnender Text" xfId="49" builtinId="11" hidden="1"/>
    <cellStyle name="Zahl_Prozent" xfId="82" xr:uid="{00000000-0005-0000-0000-000050000000}"/>
    <cellStyle name="Zahl_Standard" xfId="83" xr:uid="{00000000-0005-0000-0000-000051000000}"/>
    <cellStyle name="Zeile_Abgrenzung" xfId="8" xr:uid="{00000000-0005-0000-0000-000052000000}"/>
    <cellStyle name="Zeile_Schlussbilanz" xfId="12" xr:uid="{00000000-0005-0000-0000-000053000000}"/>
    <cellStyle name="Zeile_Spalten-Summe" xfId="5" xr:uid="{00000000-0005-0000-0000-000054000000}"/>
    <cellStyle name="Zeile_Summe" xfId="11" xr:uid="{00000000-0005-0000-0000-000055000000}"/>
    <cellStyle name="Zeile_Zw-summe" xfId="10" xr:uid="{00000000-0005-0000-0000-000056000000}"/>
    <cellStyle name="Zelle überprüfen" xfId="48" builtinId="23" hidden="1"/>
  </cellStyles>
  <dxfs count="77">
    <dxf>
      <fill>
        <patternFill>
          <bgColor indexed="44"/>
        </patternFill>
      </fill>
      <border>
        <top/>
        <bottom/>
      </border>
    </dxf>
    <dxf>
      <font>
        <b val="0"/>
        <i val="0"/>
        <condense val="0"/>
        <extend val="0"/>
        <color auto="1"/>
      </font>
      <fill>
        <patternFill>
          <bgColor indexed="43"/>
        </patternFill>
      </fill>
      <border>
        <top/>
        <bottom style="thin">
          <color indexed="34"/>
        </bottom>
      </border>
    </dxf>
    <dxf>
      <fill>
        <patternFill>
          <bgColor indexed="44"/>
        </patternFill>
      </fill>
      <border>
        <top/>
        <bottom/>
      </border>
    </dxf>
    <dxf>
      <font>
        <b val="0"/>
        <i val="0"/>
        <condense val="0"/>
        <extend val="0"/>
        <color auto="1"/>
      </font>
      <fill>
        <patternFill>
          <bgColor indexed="43"/>
        </patternFill>
      </fill>
      <border>
        <top/>
        <bottom style="thin">
          <color indexed="34"/>
        </bottom>
      </border>
    </dxf>
    <dxf>
      <fill>
        <patternFill patternType="lightUp">
          <fgColor theme="4" tint="-0.24994659260841701"/>
          <bgColor indexed="44"/>
        </patternFill>
      </fill>
      <border>
        <left style="thin">
          <color indexed="55"/>
        </left>
        <right style="thin">
          <color indexed="55"/>
        </right>
        <top style="thin">
          <color indexed="55"/>
        </top>
        <bottom style="thin">
          <color indexed="55"/>
        </bottom>
      </border>
    </dxf>
    <dxf>
      <fill>
        <patternFill patternType="lightUp">
          <fgColor indexed="55"/>
          <bgColor indexed="13"/>
        </patternFill>
      </fill>
      <border>
        <left style="thin">
          <color indexed="55"/>
        </left>
        <right style="thin">
          <color indexed="55"/>
        </right>
        <top style="thin">
          <color indexed="55"/>
        </top>
        <bottom style="thin">
          <color indexed="55"/>
        </bottom>
      </border>
    </dxf>
    <dxf>
      <fill>
        <patternFill>
          <bgColor indexed="44"/>
        </patternFill>
      </fill>
      <border>
        <top/>
        <bottom/>
      </border>
    </dxf>
    <dxf>
      <font>
        <b val="0"/>
        <i val="0"/>
        <condense val="0"/>
        <extend val="0"/>
        <color auto="1"/>
      </font>
      <fill>
        <patternFill>
          <bgColor indexed="43"/>
        </patternFill>
      </fill>
      <border>
        <top/>
        <bottom style="thin">
          <color indexed="34"/>
        </bottom>
      </border>
    </dxf>
    <dxf>
      <fill>
        <patternFill patternType="lightUp">
          <fgColor theme="4" tint="-0.24994659260841701"/>
          <bgColor indexed="44"/>
        </patternFill>
      </fill>
      <border>
        <left style="thin">
          <color indexed="55"/>
        </left>
        <right style="thin">
          <color indexed="55"/>
        </right>
        <top style="thin">
          <color indexed="55"/>
        </top>
        <bottom style="thin">
          <color indexed="55"/>
        </bottom>
      </border>
    </dxf>
    <dxf>
      <fill>
        <patternFill patternType="lightUp">
          <fgColor indexed="55"/>
          <bgColor indexed="13"/>
        </patternFill>
      </fill>
      <border>
        <left style="thin">
          <color indexed="55"/>
        </left>
        <right style="thin">
          <color indexed="55"/>
        </right>
        <top style="thin">
          <color indexed="55"/>
        </top>
        <bottom style="thin">
          <color indexed="55"/>
        </bottom>
      </border>
    </dxf>
    <dxf>
      <fill>
        <patternFill>
          <bgColor indexed="44"/>
        </patternFill>
      </fill>
      <border>
        <top/>
        <bottom/>
      </border>
    </dxf>
    <dxf>
      <font>
        <b val="0"/>
        <i val="0"/>
        <condense val="0"/>
        <extend val="0"/>
        <color auto="1"/>
      </font>
      <fill>
        <patternFill>
          <bgColor indexed="43"/>
        </patternFill>
      </fill>
      <border>
        <top/>
        <bottom style="thin">
          <color indexed="34"/>
        </bottom>
      </border>
    </dxf>
    <dxf>
      <fill>
        <patternFill>
          <bgColor indexed="44"/>
        </patternFill>
      </fill>
      <border>
        <top/>
        <bottom/>
      </border>
    </dxf>
    <dxf>
      <font>
        <b val="0"/>
        <i val="0"/>
        <condense val="0"/>
        <extend val="0"/>
        <color auto="1"/>
      </font>
      <fill>
        <patternFill>
          <bgColor indexed="43"/>
        </patternFill>
      </fill>
      <border>
        <top/>
        <bottom style="thin">
          <color indexed="34"/>
        </bottom>
      </border>
    </dxf>
    <dxf>
      <fill>
        <patternFill patternType="lightUp">
          <fgColor theme="4" tint="-0.24994659260841701"/>
          <bgColor indexed="44"/>
        </patternFill>
      </fill>
      <border>
        <left style="thin">
          <color indexed="55"/>
        </left>
        <right style="thin">
          <color indexed="55"/>
        </right>
        <top style="thin">
          <color indexed="55"/>
        </top>
        <bottom style="thin">
          <color indexed="55"/>
        </bottom>
      </border>
    </dxf>
    <dxf>
      <fill>
        <patternFill patternType="lightUp">
          <fgColor indexed="55"/>
          <bgColor indexed="13"/>
        </patternFill>
      </fill>
      <border>
        <left style="thin">
          <color indexed="55"/>
        </left>
        <right style="thin">
          <color indexed="55"/>
        </right>
        <top style="thin">
          <color indexed="55"/>
        </top>
        <bottom style="thin">
          <color indexed="55"/>
        </bottom>
      </border>
    </dxf>
    <dxf>
      <fill>
        <patternFill patternType="lightUp">
          <fgColor theme="4" tint="-0.24994659260841701"/>
          <bgColor indexed="44"/>
        </patternFill>
      </fill>
      <border>
        <left style="thin">
          <color indexed="55"/>
        </left>
        <right style="thin">
          <color indexed="55"/>
        </right>
        <top style="thin">
          <color indexed="55"/>
        </top>
        <bottom style="thin">
          <color indexed="55"/>
        </bottom>
      </border>
    </dxf>
    <dxf>
      <fill>
        <patternFill patternType="lightUp">
          <fgColor indexed="55"/>
          <bgColor indexed="13"/>
        </patternFill>
      </fill>
      <border>
        <left style="thin">
          <color indexed="55"/>
        </left>
        <right style="thin">
          <color indexed="55"/>
        </right>
        <top style="thin">
          <color indexed="55"/>
        </top>
        <bottom style="thin">
          <color indexed="55"/>
        </bottom>
      </border>
    </dxf>
    <dxf>
      <fill>
        <patternFill>
          <bgColor indexed="44"/>
        </patternFill>
      </fill>
      <border>
        <top/>
        <bottom/>
      </border>
    </dxf>
    <dxf>
      <font>
        <b val="0"/>
        <i val="0"/>
        <condense val="0"/>
        <extend val="0"/>
        <color auto="1"/>
      </font>
      <fill>
        <patternFill>
          <bgColor indexed="43"/>
        </patternFill>
      </fill>
      <border>
        <top/>
        <bottom style="thin">
          <color indexed="34"/>
        </bottom>
      </border>
    </dxf>
    <dxf>
      <font>
        <color theme="5"/>
      </font>
      <fill>
        <patternFill>
          <bgColor theme="5"/>
        </patternFill>
      </fill>
      <border>
        <left style="thin">
          <color theme="5" tint="-0.24994659260841701"/>
        </left>
        <right style="thin">
          <color theme="5" tint="-0.24994659260841701"/>
        </right>
        <top style="thin">
          <color theme="5" tint="-0.24994659260841701"/>
        </top>
        <bottom style="thin">
          <color theme="5" tint="-0.24994659260841701"/>
        </bottom>
      </border>
    </dxf>
    <dxf>
      <font>
        <b/>
        <i val="0"/>
        <condense val="0"/>
        <extend val="0"/>
        <color indexed="10"/>
      </font>
      <fill>
        <patternFill patternType="solid">
          <fgColor indexed="14"/>
          <bgColor theme="0" tint="-0.14996795556505021"/>
        </patternFill>
      </fill>
      <border>
        <left style="thin">
          <color indexed="10"/>
        </left>
        <right style="thin">
          <color indexed="10"/>
        </right>
        <top style="thin">
          <color indexed="10"/>
        </top>
        <bottom style="thin">
          <color indexed="10"/>
        </bottom>
      </border>
    </dxf>
    <dxf>
      <font>
        <b/>
        <i val="0"/>
        <condense val="0"/>
        <extend val="0"/>
        <color indexed="10"/>
      </font>
      <fill>
        <patternFill patternType="solid">
          <fgColor indexed="14"/>
          <bgColor theme="0" tint="-0.14996795556505021"/>
        </patternFill>
      </fill>
      <border>
        <left style="thin">
          <color indexed="10"/>
        </left>
        <right style="thin">
          <color indexed="10"/>
        </right>
        <top style="thin">
          <color indexed="10"/>
        </top>
        <bottom style="thin">
          <color indexed="10"/>
        </bottom>
      </border>
    </dxf>
    <dxf>
      <font>
        <condense val="0"/>
        <extend val="0"/>
        <color indexed="10"/>
      </font>
    </dxf>
    <dxf>
      <font>
        <b/>
        <i val="0"/>
        <color rgb="FFDC1414"/>
      </font>
      <fill>
        <patternFill>
          <bgColor rgb="FFFEDAD6"/>
        </patternFill>
      </fill>
      <border>
        <left style="thin">
          <color rgb="FFDC1414"/>
        </left>
        <right style="thin">
          <color rgb="FFDC1414"/>
        </right>
        <top style="thin">
          <color rgb="FFDC1414"/>
        </top>
        <bottom style="thin">
          <color rgb="FFDC1414"/>
        </bottom>
        <vertical/>
        <horizontal/>
      </border>
    </dxf>
    <dxf>
      <font>
        <condense val="0"/>
        <extend val="0"/>
        <color indexed="22"/>
      </font>
      <fill>
        <patternFill patternType="lightDown">
          <fgColor rgb="FFFF0000"/>
          <bgColor indexed="65"/>
        </patternFill>
      </fill>
      <border>
        <left style="thin">
          <color indexed="23"/>
        </left>
        <right style="thin">
          <color indexed="23"/>
        </right>
        <top style="thin">
          <color indexed="23"/>
        </top>
        <bottom style="thin">
          <color indexed="23"/>
        </bottom>
      </border>
    </dxf>
    <dxf>
      <font>
        <condense val="0"/>
        <extend val="0"/>
        <color indexed="42"/>
      </font>
      <fill>
        <patternFill patternType="lightUp">
          <fgColor indexed="22"/>
          <bgColor indexed="42"/>
        </patternFill>
      </fill>
      <border>
        <left style="thin">
          <color indexed="55"/>
        </left>
        <right style="thin">
          <color indexed="55"/>
        </right>
        <top style="thin">
          <color indexed="55"/>
        </top>
        <bottom style="thin">
          <color indexed="55"/>
        </bottom>
      </border>
    </dxf>
    <dxf>
      <fill>
        <patternFill patternType="lightUp">
          <fgColor theme="4" tint="-0.24994659260841701"/>
          <bgColor indexed="44"/>
        </patternFill>
      </fill>
      <border>
        <left style="thin">
          <color indexed="55"/>
        </left>
        <right style="thin">
          <color indexed="55"/>
        </right>
        <top style="thin">
          <color indexed="55"/>
        </top>
        <bottom style="thin">
          <color indexed="55"/>
        </bottom>
      </border>
    </dxf>
    <dxf>
      <fill>
        <patternFill patternType="lightUp">
          <fgColor indexed="55"/>
          <bgColor indexed="13"/>
        </patternFill>
      </fill>
      <border>
        <left style="thin">
          <color indexed="55"/>
        </left>
        <right style="thin">
          <color indexed="55"/>
        </right>
        <top style="thin">
          <color indexed="55"/>
        </top>
        <bottom style="thin">
          <color indexed="55"/>
        </bottom>
      </border>
    </dxf>
    <dxf>
      <font>
        <b/>
        <i val="0"/>
        <color rgb="FFDC1414"/>
      </font>
      <fill>
        <patternFill>
          <bgColor rgb="FFFEDAD6"/>
        </patternFill>
      </fill>
      <border>
        <left style="thin">
          <color rgb="FFDC1414"/>
        </left>
        <right style="thin">
          <color rgb="FFDC1414"/>
        </right>
        <top style="thin">
          <color rgb="FFDC1414"/>
        </top>
        <bottom style="thin">
          <color rgb="FFDC1414"/>
        </bottom>
        <vertical/>
        <horizontal/>
      </border>
    </dxf>
    <dxf>
      <fill>
        <patternFill>
          <bgColor indexed="44"/>
        </patternFill>
      </fill>
      <border>
        <top/>
        <bottom/>
      </border>
    </dxf>
    <dxf>
      <font>
        <b val="0"/>
        <i val="0"/>
        <condense val="0"/>
        <extend val="0"/>
        <color auto="1"/>
      </font>
      <fill>
        <patternFill>
          <bgColor indexed="43"/>
        </patternFill>
      </fill>
      <border>
        <top/>
        <bottom style="thin">
          <color indexed="34"/>
        </bottom>
      </border>
    </dxf>
    <dxf>
      <fill>
        <patternFill>
          <bgColor indexed="44"/>
        </patternFill>
      </fill>
      <border>
        <top/>
        <bottom/>
      </border>
    </dxf>
    <dxf>
      <font>
        <b val="0"/>
        <i val="0"/>
        <condense val="0"/>
        <extend val="0"/>
        <color auto="1"/>
      </font>
      <fill>
        <patternFill>
          <bgColor indexed="43"/>
        </patternFill>
      </fill>
      <border>
        <top/>
        <bottom style="thin">
          <color indexed="34"/>
        </bottom>
      </border>
    </dxf>
    <dxf>
      <fill>
        <patternFill patternType="lightUp">
          <fgColor theme="4" tint="-0.24994659260841701"/>
          <bgColor indexed="44"/>
        </patternFill>
      </fill>
      <border>
        <left style="thin">
          <color indexed="55"/>
        </left>
        <right style="thin">
          <color indexed="55"/>
        </right>
        <top style="thin">
          <color indexed="55"/>
        </top>
        <bottom style="thin">
          <color indexed="55"/>
        </bottom>
      </border>
    </dxf>
    <dxf>
      <fill>
        <patternFill patternType="lightUp">
          <fgColor indexed="55"/>
          <bgColor indexed="13"/>
        </patternFill>
      </fill>
      <border>
        <left style="thin">
          <color indexed="55"/>
        </left>
        <right style="thin">
          <color indexed="55"/>
        </right>
        <top style="thin">
          <color indexed="55"/>
        </top>
        <bottom style="thin">
          <color indexed="55"/>
        </bottom>
      </border>
    </dxf>
    <dxf>
      <fill>
        <patternFill>
          <bgColor indexed="44"/>
        </patternFill>
      </fill>
      <border>
        <top/>
        <bottom/>
      </border>
    </dxf>
    <dxf>
      <font>
        <b val="0"/>
        <i val="0"/>
        <condense val="0"/>
        <extend val="0"/>
        <color auto="1"/>
      </font>
      <fill>
        <patternFill>
          <bgColor indexed="43"/>
        </patternFill>
      </fill>
      <border>
        <top/>
        <bottom style="thin">
          <color indexed="34"/>
        </bottom>
      </border>
    </dxf>
    <dxf>
      <fill>
        <patternFill patternType="lightUp">
          <fgColor theme="4" tint="-0.24994659260841701"/>
          <bgColor indexed="44"/>
        </patternFill>
      </fill>
      <border>
        <left style="thin">
          <color indexed="55"/>
        </left>
        <right style="thin">
          <color indexed="55"/>
        </right>
        <top style="thin">
          <color indexed="55"/>
        </top>
        <bottom style="thin">
          <color indexed="55"/>
        </bottom>
      </border>
    </dxf>
    <dxf>
      <fill>
        <patternFill patternType="lightUp">
          <fgColor indexed="55"/>
          <bgColor indexed="13"/>
        </patternFill>
      </fill>
      <border>
        <left style="thin">
          <color indexed="55"/>
        </left>
        <right style="thin">
          <color indexed="55"/>
        </right>
        <top style="thin">
          <color indexed="55"/>
        </top>
        <bottom style="thin">
          <color indexed="55"/>
        </bottom>
      </border>
    </dxf>
    <dxf>
      <fill>
        <patternFill>
          <bgColor indexed="44"/>
        </patternFill>
      </fill>
      <border>
        <top/>
        <bottom/>
      </border>
    </dxf>
    <dxf>
      <font>
        <b val="0"/>
        <i val="0"/>
        <condense val="0"/>
        <extend val="0"/>
        <color auto="1"/>
      </font>
      <fill>
        <patternFill>
          <bgColor indexed="43"/>
        </patternFill>
      </fill>
      <border>
        <top/>
        <bottom style="thin">
          <color indexed="34"/>
        </bottom>
      </border>
    </dxf>
    <dxf>
      <fill>
        <patternFill>
          <bgColor indexed="44"/>
        </patternFill>
      </fill>
      <border>
        <top/>
        <bottom/>
      </border>
    </dxf>
    <dxf>
      <font>
        <b val="0"/>
        <i val="0"/>
        <condense val="0"/>
        <extend val="0"/>
        <color auto="1"/>
      </font>
      <fill>
        <patternFill>
          <bgColor indexed="43"/>
        </patternFill>
      </fill>
      <border>
        <top/>
        <bottom style="thin">
          <color indexed="34"/>
        </bottom>
      </border>
    </dxf>
    <dxf>
      <fill>
        <patternFill patternType="lightUp">
          <fgColor theme="4" tint="-0.24994659260841701"/>
          <bgColor indexed="44"/>
        </patternFill>
      </fill>
      <border>
        <left style="thin">
          <color indexed="55"/>
        </left>
        <right style="thin">
          <color indexed="55"/>
        </right>
        <top style="thin">
          <color indexed="55"/>
        </top>
        <bottom style="thin">
          <color indexed="55"/>
        </bottom>
      </border>
    </dxf>
    <dxf>
      <fill>
        <patternFill patternType="lightUp">
          <fgColor indexed="55"/>
          <bgColor indexed="13"/>
        </patternFill>
      </fill>
      <border>
        <left style="thin">
          <color indexed="55"/>
        </left>
        <right style="thin">
          <color indexed="55"/>
        </right>
        <top style="thin">
          <color indexed="55"/>
        </top>
        <bottom style="thin">
          <color indexed="55"/>
        </bottom>
      </border>
    </dxf>
    <dxf>
      <fill>
        <patternFill patternType="lightUp">
          <fgColor theme="4" tint="-0.24994659260841701"/>
          <bgColor indexed="44"/>
        </patternFill>
      </fill>
      <border>
        <left style="thin">
          <color indexed="55"/>
        </left>
        <right style="thin">
          <color indexed="55"/>
        </right>
        <top style="thin">
          <color indexed="55"/>
        </top>
        <bottom style="thin">
          <color indexed="55"/>
        </bottom>
      </border>
    </dxf>
    <dxf>
      <fill>
        <patternFill patternType="lightUp">
          <fgColor indexed="55"/>
          <bgColor indexed="13"/>
        </patternFill>
      </fill>
      <border>
        <left style="thin">
          <color indexed="55"/>
        </left>
        <right style="thin">
          <color indexed="55"/>
        </right>
        <top style="thin">
          <color indexed="55"/>
        </top>
        <bottom style="thin">
          <color indexed="55"/>
        </bottom>
      </border>
    </dxf>
    <dxf>
      <font>
        <condense val="0"/>
        <extend val="0"/>
        <color indexed="22"/>
      </font>
      <fill>
        <patternFill patternType="lightDown">
          <fgColor rgb="FFFF0000"/>
          <bgColor indexed="65"/>
        </patternFill>
      </fill>
      <border>
        <left style="thin">
          <color indexed="23"/>
        </left>
        <right style="thin">
          <color indexed="23"/>
        </right>
        <top style="thin">
          <color indexed="23"/>
        </top>
        <bottom style="thin">
          <color indexed="23"/>
        </bottom>
      </border>
    </dxf>
    <dxf>
      <font>
        <condense val="0"/>
        <extend val="0"/>
        <color indexed="22"/>
      </font>
      <fill>
        <patternFill patternType="lightDown">
          <fgColor rgb="FFFF0000"/>
          <bgColor indexed="65"/>
        </patternFill>
      </fill>
      <border>
        <left style="thin">
          <color indexed="23"/>
        </left>
        <right style="thin">
          <color indexed="23"/>
        </right>
        <top style="thin">
          <color indexed="23"/>
        </top>
        <bottom style="thin">
          <color indexed="23"/>
        </bottom>
      </border>
    </dxf>
    <dxf>
      <font>
        <b/>
        <i val="0"/>
        <color rgb="FFDC1414"/>
      </font>
      <fill>
        <patternFill>
          <bgColor rgb="FFFEDAD6"/>
        </patternFill>
      </fill>
      <border>
        <left style="thin">
          <color rgb="FFDC1414"/>
        </left>
        <right style="thin">
          <color rgb="FFDC1414"/>
        </right>
        <top style="thin">
          <color rgb="FFDC1414"/>
        </top>
        <bottom style="thin">
          <color rgb="FFDC1414"/>
        </bottom>
        <vertical/>
        <horizontal/>
      </border>
    </dxf>
    <dxf>
      <font>
        <condense val="0"/>
        <extend val="0"/>
        <color indexed="22"/>
      </font>
      <fill>
        <patternFill patternType="lightDown">
          <fgColor rgb="FFFF0000"/>
          <bgColor indexed="65"/>
        </patternFill>
      </fill>
      <border>
        <left style="thin">
          <color indexed="23"/>
        </left>
        <right style="thin">
          <color indexed="23"/>
        </right>
        <top style="thin">
          <color indexed="23"/>
        </top>
        <bottom style="thin">
          <color indexed="23"/>
        </bottom>
      </border>
    </dxf>
    <dxf>
      <font>
        <condense val="0"/>
        <extend val="0"/>
        <color indexed="22"/>
      </font>
      <fill>
        <patternFill patternType="lightDown">
          <fgColor rgb="FFFF0000"/>
          <bgColor indexed="65"/>
        </patternFill>
      </fill>
      <border>
        <left style="thin">
          <color indexed="23"/>
        </left>
        <right style="thin">
          <color indexed="23"/>
        </right>
        <top style="thin">
          <color indexed="23"/>
        </top>
        <bottom style="thin">
          <color indexed="23"/>
        </bottom>
      </border>
    </dxf>
    <dxf>
      <fill>
        <patternFill>
          <bgColor indexed="44"/>
        </patternFill>
      </fill>
      <border>
        <top/>
        <bottom/>
      </border>
    </dxf>
    <dxf>
      <font>
        <b val="0"/>
        <i val="0"/>
        <condense val="0"/>
        <extend val="0"/>
        <color auto="1"/>
      </font>
      <fill>
        <patternFill>
          <bgColor indexed="43"/>
        </patternFill>
      </fill>
      <border>
        <top/>
        <bottom style="thin">
          <color indexed="34"/>
        </bottom>
      </border>
    </dxf>
    <dxf>
      <fill>
        <patternFill>
          <bgColor indexed="44"/>
        </patternFill>
      </fill>
      <border>
        <top/>
        <bottom/>
      </border>
    </dxf>
    <dxf>
      <font>
        <b val="0"/>
        <i val="0"/>
        <condense val="0"/>
        <extend val="0"/>
        <color auto="1"/>
      </font>
      <fill>
        <patternFill>
          <bgColor indexed="43"/>
        </patternFill>
      </fill>
      <border>
        <top/>
        <bottom style="thin">
          <color indexed="34"/>
        </bottom>
      </border>
    </dxf>
    <dxf>
      <fill>
        <patternFill patternType="lightUp">
          <fgColor theme="4" tint="-0.24994659260841701"/>
          <bgColor indexed="44"/>
        </patternFill>
      </fill>
      <border>
        <left style="thin">
          <color indexed="55"/>
        </left>
        <right style="thin">
          <color indexed="55"/>
        </right>
        <top style="thin">
          <color indexed="55"/>
        </top>
        <bottom style="thin">
          <color indexed="55"/>
        </bottom>
      </border>
    </dxf>
    <dxf>
      <fill>
        <patternFill patternType="lightUp">
          <fgColor indexed="55"/>
          <bgColor indexed="13"/>
        </patternFill>
      </fill>
      <border>
        <left style="thin">
          <color indexed="55"/>
        </left>
        <right style="thin">
          <color indexed="55"/>
        </right>
        <top style="thin">
          <color indexed="55"/>
        </top>
        <bottom style="thin">
          <color indexed="55"/>
        </bottom>
      </border>
    </dxf>
    <dxf>
      <fill>
        <patternFill>
          <bgColor indexed="44"/>
        </patternFill>
      </fill>
      <border>
        <top/>
        <bottom/>
      </border>
    </dxf>
    <dxf>
      <font>
        <b val="0"/>
        <i val="0"/>
        <condense val="0"/>
        <extend val="0"/>
        <color auto="1"/>
      </font>
      <fill>
        <patternFill>
          <bgColor indexed="43"/>
        </patternFill>
      </fill>
      <border>
        <top/>
        <bottom style="thin">
          <color indexed="34"/>
        </bottom>
      </border>
    </dxf>
    <dxf>
      <fill>
        <patternFill patternType="lightUp">
          <fgColor theme="4" tint="-0.24994659260841701"/>
          <bgColor indexed="44"/>
        </patternFill>
      </fill>
      <border>
        <left style="thin">
          <color indexed="55"/>
        </left>
        <right style="thin">
          <color indexed="55"/>
        </right>
        <top style="thin">
          <color indexed="55"/>
        </top>
        <bottom style="thin">
          <color indexed="55"/>
        </bottom>
      </border>
    </dxf>
    <dxf>
      <fill>
        <patternFill patternType="lightUp">
          <fgColor indexed="55"/>
          <bgColor indexed="13"/>
        </patternFill>
      </fill>
      <border>
        <left style="thin">
          <color indexed="55"/>
        </left>
        <right style="thin">
          <color indexed="55"/>
        </right>
        <top style="thin">
          <color indexed="55"/>
        </top>
        <bottom style="thin">
          <color indexed="55"/>
        </bottom>
      </border>
    </dxf>
    <dxf>
      <fill>
        <patternFill>
          <bgColor indexed="44"/>
        </patternFill>
      </fill>
      <border>
        <top/>
        <bottom/>
      </border>
    </dxf>
    <dxf>
      <font>
        <b val="0"/>
        <i val="0"/>
        <condense val="0"/>
        <extend val="0"/>
        <color auto="1"/>
      </font>
      <fill>
        <patternFill>
          <bgColor indexed="43"/>
        </patternFill>
      </fill>
      <border>
        <top/>
        <bottom style="thin">
          <color indexed="34"/>
        </bottom>
      </border>
    </dxf>
    <dxf>
      <fill>
        <patternFill>
          <bgColor indexed="44"/>
        </patternFill>
      </fill>
      <border>
        <top/>
        <bottom/>
      </border>
    </dxf>
    <dxf>
      <font>
        <b val="0"/>
        <i val="0"/>
        <condense val="0"/>
        <extend val="0"/>
        <color auto="1"/>
      </font>
      <fill>
        <patternFill>
          <bgColor indexed="43"/>
        </patternFill>
      </fill>
      <border>
        <top/>
        <bottom style="thin">
          <color indexed="34"/>
        </bottom>
      </border>
    </dxf>
    <dxf>
      <fill>
        <patternFill patternType="lightUp">
          <fgColor theme="4" tint="-0.24994659260841701"/>
          <bgColor indexed="44"/>
        </patternFill>
      </fill>
      <border>
        <left style="thin">
          <color indexed="55"/>
        </left>
        <right style="thin">
          <color indexed="55"/>
        </right>
        <top style="thin">
          <color indexed="55"/>
        </top>
        <bottom style="thin">
          <color indexed="55"/>
        </bottom>
      </border>
    </dxf>
    <dxf>
      <fill>
        <patternFill patternType="lightUp">
          <fgColor indexed="55"/>
          <bgColor indexed="13"/>
        </patternFill>
      </fill>
      <border>
        <left style="thin">
          <color indexed="55"/>
        </left>
        <right style="thin">
          <color indexed="55"/>
        </right>
        <top style="thin">
          <color indexed="55"/>
        </top>
        <bottom style="thin">
          <color indexed="55"/>
        </bottom>
      </border>
    </dxf>
    <dxf>
      <fill>
        <patternFill patternType="lightUp">
          <fgColor theme="4" tint="-0.24994659260841701"/>
          <bgColor indexed="44"/>
        </patternFill>
      </fill>
      <border>
        <left style="thin">
          <color indexed="55"/>
        </left>
        <right style="thin">
          <color indexed="55"/>
        </right>
        <top style="thin">
          <color indexed="55"/>
        </top>
        <bottom style="thin">
          <color indexed="55"/>
        </bottom>
      </border>
    </dxf>
    <dxf>
      <fill>
        <patternFill patternType="lightUp">
          <fgColor indexed="55"/>
          <bgColor indexed="13"/>
        </patternFill>
      </fill>
      <border>
        <left style="thin">
          <color indexed="55"/>
        </left>
        <right style="thin">
          <color indexed="55"/>
        </right>
        <top style="thin">
          <color indexed="55"/>
        </top>
        <bottom style="thin">
          <color indexed="55"/>
        </bottom>
      </border>
    </dxf>
    <dxf>
      <font>
        <b/>
        <i val="0"/>
        <color rgb="FFDC1414"/>
      </font>
      <fill>
        <patternFill>
          <bgColor rgb="FFFEDAD6"/>
        </patternFill>
      </fill>
      <border>
        <left style="thin">
          <color rgb="FFDC1414"/>
        </left>
        <right style="thin">
          <color rgb="FFDC1414"/>
        </right>
        <top style="thin">
          <color rgb="FFDC1414"/>
        </top>
        <bottom style="thin">
          <color rgb="FFDC1414"/>
        </bottom>
        <vertical/>
        <horizontal/>
      </border>
    </dxf>
    <dxf>
      <font>
        <b/>
        <i val="0"/>
        <color rgb="FFDC1414"/>
      </font>
      <fill>
        <patternFill>
          <bgColor rgb="FFFEDAD6"/>
        </patternFill>
      </fill>
      <border>
        <left style="thin">
          <color rgb="FFDC1414"/>
        </left>
        <right style="thin">
          <color rgb="FFDC1414"/>
        </right>
        <top style="thin">
          <color rgb="FFDC1414"/>
        </top>
        <bottom style="thin">
          <color rgb="FFDC1414"/>
        </bottom>
        <vertical/>
        <horizontal/>
      </border>
    </dxf>
    <dxf>
      <font>
        <b/>
        <i val="0"/>
        <color rgb="FFDC1414"/>
      </font>
      <fill>
        <patternFill>
          <bgColor rgb="FFFEDAD6"/>
        </patternFill>
      </fill>
      <border>
        <left style="thin">
          <color rgb="FFDC1414"/>
        </left>
        <right style="thin">
          <color rgb="FFDC1414"/>
        </right>
        <top style="thin">
          <color rgb="FFDC1414"/>
        </top>
        <bottom style="thin">
          <color rgb="FFDC1414"/>
        </bottom>
        <vertical/>
        <horizontal/>
      </border>
    </dxf>
    <dxf>
      <font>
        <b/>
        <i val="0"/>
        <color rgb="FFDC1414"/>
      </font>
      <fill>
        <patternFill>
          <bgColor rgb="FFFEDAD6"/>
        </patternFill>
      </fill>
      <border>
        <left style="thin">
          <color rgb="FFDC1414"/>
        </left>
        <right style="thin">
          <color rgb="FFDC1414"/>
        </right>
        <top style="thin">
          <color rgb="FFDC1414"/>
        </top>
        <bottom style="thin">
          <color rgb="FFDC1414"/>
        </bottom>
        <vertical/>
        <horizontal/>
      </border>
    </dxf>
    <dxf>
      <font>
        <b/>
        <i val="0"/>
        <color rgb="FFDC1414"/>
      </font>
      <fill>
        <patternFill>
          <bgColor rgb="FFFEDAD6"/>
        </patternFill>
      </fill>
      <border>
        <left style="thin">
          <color rgb="FFDC1414"/>
        </left>
        <right style="thin">
          <color rgb="FFDC1414"/>
        </right>
        <top style="thin">
          <color rgb="FFDC1414"/>
        </top>
        <bottom style="thin">
          <color rgb="FFDC1414"/>
        </bottom>
        <vertical/>
        <horizontal/>
      </border>
    </dxf>
    <dxf>
      <font>
        <b/>
        <i val="0"/>
        <strike val="0"/>
        <condense val="0"/>
        <extend val="0"/>
        <outline val="0"/>
        <shadow val="0"/>
        <u val="none"/>
        <vertAlign val="baseline"/>
        <sz val="10"/>
        <color rgb="FF0070C0"/>
        <name val="Arial"/>
        <scheme val="none"/>
      </font>
    </dxf>
  </dxfs>
  <tableStyles count="0" defaultTableStyle="TableStyleMedium2" defaultPivotStyle="PivotStyleLight16"/>
  <colors>
    <mruColors>
      <color rgb="FF25346A"/>
      <color rgb="FFFFFFCC"/>
      <color rgb="FF0074BC"/>
      <color rgb="FFBEE5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fimovi.de" TargetMode="External"/></Relationships>
</file>

<file path=xl/drawings/drawing1.xml><?xml version="1.0" encoding="utf-8"?>
<xdr:wsDr xmlns:xdr="http://schemas.openxmlformats.org/drawingml/2006/spreadsheetDrawing" xmlns:a="http://schemas.openxmlformats.org/drawingml/2006/main">
  <xdr:twoCellAnchor>
    <xdr:from>
      <xdr:col>2</xdr:col>
      <xdr:colOff>0</xdr:colOff>
      <xdr:row>17</xdr:row>
      <xdr:rowOff>0</xdr:rowOff>
    </xdr:from>
    <xdr:to>
      <xdr:col>12</xdr:col>
      <xdr:colOff>0</xdr:colOff>
      <xdr:row>37</xdr:row>
      <xdr:rowOff>0</xdr:rowOff>
    </xdr:to>
    <xdr:sp macro="" textlink="">
      <xdr:nvSpPr>
        <xdr:cNvPr id="2" name="TextBox 4">
          <a:extLst>
            <a:ext uri="{FF2B5EF4-FFF2-40B4-BE49-F238E27FC236}">
              <a16:creationId xmlns:a16="http://schemas.microsoft.com/office/drawing/2014/main" id="{B5B8199B-3574-429A-A9DF-F0F94CF916FC}"/>
            </a:ext>
          </a:extLst>
        </xdr:cNvPr>
        <xdr:cNvSpPr txBox="1"/>
      </xdr:nvSpPr>
      <xdr:spPr>
        <a:xfrm>
          <a:off x="533400" y="2752725"/>
          <a:ext cx="7620000" cy="32385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lang="en-AU" sz="2000" i="1">
              <a:solidFill>
                <a:schemeClr val="tx1">
                  <a:lumMod val="75000"/>
                  <a:lumOff val="25000"/>
                </a:schemeClr>
              </a:solidFill>
              <a:latin typeface="+mn-lt"/>
              <a:cs typeface="Arial" pitchFamily="34" charset="0"/>
            </a:rPr>
            <a:t>Bitte vor </a:t>
          </a:r>
          <a:r>
            <a:rPr lang="en-AU" sz="2000" i="1">
              <a:solidFill>
                <a:schemeClr val="tx1">
                  <a:lumMod val="75000"/>
                  <a:lumOff val="25000"/>
                </a:schemeClr>
              </a:solidFill>
              <a:latin typeface="+mn-lt"/>
              <a:ea typeface="+mn-ea"/>
              <a:cs typeface="Arial" pitchFamily="34" charset="0"/>
            </a:rPr>
            <a:t>Nutzung dieser Datei lesen</a:t>
          </a:r>
        </a:p>
        <a:p>
          <a:endParaRPr lang="en-AU" sz="1100" baseline="0">
            <a:solidFill>
              <a:schemeClr val="tx1">
                <a:lumMod val="75000"/>
                <a:lumOff val="25000"/>
              </a:schemeClr>
            </a:solidFill>
            <a:latin typeface="+mn-lt"/>
            <a:cs typeface="Arial" pitchFamily="34" charset="0"/>
          </a:endParaRPr>
        </a:p>
        <a:p>
          <a:r>
            <a:rPr lang="en-AU" sz="1100" b="1" baseline="0">
              <a:solidFill>
                <a:srgbClr val="313D72"/>
              </a:solidFill>
              <a:latin typeface="+mn-lt"/>
              <a:cs typeface="Arial" pitchFamily="34" charset="0"/>
            </a:rPr>
            <a:t>Inhalt</a:t>
          </a:r>
          <a:endParaRPr lang="de-DE" sz="1100" baseline="0">
            <a:solidFill>
              <a:schemeClr val="tx1">
                <a:lumMod val="75000"/>
                <a:lumOff val="25000"/>
              </a:schemeClr>
            </a:solidFill>
            <a:latin typeface="+mn-lt"/>
            <a:ea typeface="+mn-ea"/>
            <a:cs typeface="Arial" pitchFamily="34" charset="0"/>
          </a:endParaRPr>
        </a:p>
        <a:p>
          <a:r>
            <a:rPr lang="en-AU" sz="1100" baseline="0">
              <a:solidFill>
                <a:schemeClr val="tx1">
                  <a:lumMod val="75000"/>
                  <a:lumOff val="25000"/>
                </a:schemeClr>
              </a:solidFill>
              <a:latin typeface="+mn-lt"/>
              <a:ea typeface="+mn-ea"/>
              <a:cs typeface="Arial" pitchFamily="34" charset="0"/>
            </a:rPr>
            <a:t>Diese Vorlage wurde von der Fimovi GmbH erstellt. Die Inhalte dieser Datei wurden mit größter Sorgfalt zusammengestellt. Dennoch können für die Richtigkeit und Vollständigkeit keine Gewähr übernommen werden. Die Ergebnisse in dieser Vorlagen-Datei basieren im wesentlichen auf den zugrundeliegenden Eingabedaten bzw. Annahmen. Diese sind so angelegt, dass sie von Anwendern leicht verändert werden können.</a:t>
          </a:r>
        </a:p>
        <a:p>
          <a:endParaRPr lang="de-DE" sz="1100" baseline="0">
            <a:solidFill>
              <a:schemeClr val="tx1">
                <a:lumMod val="75000"/>
                <a:lumOff val="25000"/>
              </a:schemeClr>
            </a:solidFill>
            <a:latin typeface="+mn-lt"/>
            <a:ea typeface="+mn-ea"/>
            <a:cs typeface="Arial" pitchFamily="34" charset="0"/>
          </a:endParaRPr>
        </a:p>
        <a:p>
          <a:r>
            <a:rPr lang="en-AU" sz="1100" b="1" baseline="0">
              <a:solidFill>
                <a:srgbClr val="313D72"/>
              </a:solidFill>
              <a:latin typeface="+mn-lt"/>
              <a:ea typeface="+mn-ea"/>
              <a:cs typeface="Arial" pitchFamily="34" charset="0"/>
            </a:rPr>
            <a:t>Haftungsausschluss</a:t>
          </a:r>
          <a:endParaRPr lang="de-DE" sz="1100" b="1" baseline="0">
            <a:solidFill>
              <a:srgbClr val="313D72"/>
            </a:solidFill>
            <a:latin typeface="+mn-lt"/>
            <a:ea typeface="+mn-ea"/>
            <a:cs typeface="Arial" pitchFamily="34" charset="0"/>
          </a:endParaRPr>
        </a:p>
        <a:p>
          <a:r>
            <a:rPr lang="en-AU" sz="1100" baseline="0">
              <a:solidFill>
                <a:schemeClr val="tx1">
                  <a:lumMod val="75000"/>
                  <a:lumOff val="25000"/>
                </a:schemeClr>
              </a:solidFill>
              <a:latin typeface="+mn-lt"/>
              <a:ea typeface="+mn-ea"/>
              <a:cs typeface="Arial" pitchFamily="34" charset="0"/>
            </a:rPr>
            <a:t>Die Fimovi GmbH übernimmt keine Gewähr oder Haftung für die Plausibilität oder Richtigkeit dieser Eingabedaten und keine Gewähr oder Haftung für die Richtigkeit der aus diesen Eingabedaten resultierenden Ergebnisse. Auch haftet die Fimovi GmbH nicht für Schäden, die einem Anwender im Vertrauen auf die Richtigkeit der Ergebnisse dieser Berechnungen entstehen. Eine Nutzung dieser Datei erfolgt auf eigenes Risiko. </a:t>
          </a:r>
        </a:p>
        <a:p>
          <a:endParaRPr lang="de-DE" sz="1100" baseline="0">
            <a:solidFill>
              <a:schemeClr val="tx1">
                <a:lumMod val="75000"/>
                <a:lumOff val="25000"/>
              </a:schemeClr>
            </a:solidFill>
            <a:latin typeface="+mn-lt"/>
            <a:ea typeface="+mn-ea"/>
            <a:cs typeface="Arial" pitchFamily="34" charset="0"/>
          </a:endParaRPr>
        </a:p>
        <a:p>
          <a:pPr marL="0" indent="0"/>
          <a:r>
            <a:rPr lang="en-AU" sz="1100" b="1" baseline="0">
              <a:solidFill>
                <a:srgbClr val="313D72"/>
              </a:solidFill>
              <a:latin typeface="+mn-lt"/>
              <a:ea typeface="+mn-ea"/>
              <a:cs typeface="Arial" pitchFamily="34" charset="0"/>
            </a:rPr>
            <a:t>Zweck, Nutzung und Weitergabe</a:t>
          </a:r>
          <a:endParaRPr lang="de-DE" sz="1100" b="1" baseline="0">
            <a:solidFill>
              <a:srgbClr val="313D72"/>
            </a:solidFill>
            <a:latin typeface="+mn-lt"/>
            <a:ea typeface="+mn-ea"/>
            <a:cs typeface="Arial" pitchFamily="34" charset="0"/>
          </a:endParaRPr>
        </a:p>
        <a:p>
          <a:r>
            <a:rPr lang="en-AU" sz="1100" baseline="0">
              <a:solidFill>
                <a:schemeClr val="tx1">
                  <a:lumMod val="75000"/>
                  <a:lumOff val="25000"/>
                </a:schemeClr>
              </a:solidFill>
              <a:latin typeface="+mn-lt"/>
              <a:ea typeface="+mn-ea"/>
              <a:cs typeface="Arial" pitchFamily="34" charset="0"/>
            </a:rPr>
            <a:t>Diese Datei ist als Teil einer kommerziell angebotenen Video-Schulungsreihe urheberrechtlich geschützt. Eine Vervielfältigung oder Weitergabe ohne schriftliche Genehmigung der Fimovi GmbH ist nicht zulässig.</a:t>
          </a:r>
        </a:p>
      </xdr:txBody>
    </xdr:sp>
    <xdr:clientData/>
  </xdr:twoCellAnchor>
  <xdr:twoCellAnchor>
    <xdr:from>
      <xdr:col>2</xdr:col>
      <xdr:colOff>0</xdr:colOff>
      <xdr:row>40</xdr:row>
      <xdr:rowOff>0</xdr:rowOff>
    </xdr:from>
    <xdr:to>
      <xdr:col>12</xdr:col>
      <xdr:colOff>0</xdr:colOff>
      <xdr:row>58</xdr:row>
      <xdr:rowOff>0</xdr:rowOff>
    </xdr:to>
    <xdr:sp macro="" textlink="">
      <xdr:nvSpPr>
        <xdr:cNvPr id="3" name="TextBox 4">
          <a:extLst>
            <a:ext uri="{FF2B5EF4-FFF2-40B4-BE49-F238E27FC236}">
              <a16:creationId xmlns:a16="http://schemas.microsoft.com/office/drawing/2014/main" id="{1540F27D-858D-4036-9631-2BAE48975585}"/>
            </a:ext>
          </a:extLst>
        </xdr:cNvPr>
        <xdr:cNvSpPr txBox="1"/>
      </xdr:nvSpPr>
      <xdr:spPr>
        <a:xfrm>
          <a:off x="533400" y="6477000"/>
          <a:ext cx="7620000" cy="291465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lang="en-AU" sz="1100" b="1" baseline="0">
              <a:solidFill>
                <a:srgbClr val="313D72"/>
              </a:solidFill>
              <a:latin typeface="+mn-lt"/>
              <a:ea typeface="+mn-ea"/>
              <a:cs typeface="Arial" pitchFamily="34" charset="0"/>
            </a:rPr>
            <a:t>Profil</a:t>
          </a:r>
        </a:p>
        <a:p>
          <a:r>
            <a:rPr lang="de-DE" sz="1100">
              <a:solidFill>
                <a:schemeClr val="dk1"/>
              </a:solidFill>
              <a:effectLst/>
              <a:latin typeface="+mn-lt"/>
              <a:ea typeface="+mn-ea"/>
              <a:cs typeface="+mn-cs"/>
            </a:rPr>
            <a:t>Financial Modelling Videos bietet Intensiv-Video-Workshops, in denen Schritt für Schritt die Erstellung von professionellen Finanzplanungs-, Projektfinanzierungs- und Cashflow-Modellen in Excel er­läutert wird. Die praxis­orientierten Modelle sind nach aktuellen, international akzeptierten Standards aufgebaut und erlauben den Nutzern höchstmögliche Transparenz und Flexibilität sowohl hinsichtlich der Eingaben, als auch bezüglich der Projektbeurteilung zum Beispiel im Rahmen von Investitions- oder Kreditvergabe­entschei­dungen. </a:t>
          </a:r>
        </a:p>
        <a:p>
          <a:endParaRPr lang="de-DE">
            <a:effectLst/>
          </a:endParaRPr>
        </a:p>
        <a:p>
          <a:r>
            <a:rPr lang="de-DE" sz="1100">
              <a:solidFill>
                <a:schemeClr val="dk1"/>
              </a:solidFill>
              <a:effectLst/>
              <a:latin typeface="+mn-lt"/>
              <a:ea typeface="+mn-ea"/>
              <a:cs typeface="+mn-cs"/>
            </a:rPr>
            <a:t>Neben Intensiv-Video-Workshops bietet die Fimovi GmbH:</a:t>
          </a:r>
        </a:p>
        <a:p>
          <a:endParaRPr lang="de-DE">
            <a:effectLst/>
          </a:endParaRPr>
        </a:p>
        <a:p>
          <a:r>
            <a:rPr lang="de-DE" sz="1100">
              <a:solidFill>
                <a:schemeClr val="dk1"/>
              </a:solidFill>
              <a:effectLst/>
              <a:latin typeface="+mn-lt"/>
              <a:ea typeface="+mn-ea"/>
              <a:cs typeface="+mn-cs"/>
            </a:rPr>
            <a:t> 	• Vorlagen zur Erstellung verschiedener Finanz- und Cashflow-Modelle</a:t>
          </a:r>
          <a:endParaRPr lang="de-DE">
            <a:effectLst/>
          </a:endParaRPr>
        </a:p>
        <a:p>
          <a:pPr eaLnBrk="1" fontAlgn="auto" latinLnBrk="0" hangingPunct="1"/>
          <a:r>
            <a:rPr lang="de-DE" sz="1100">
              <a:solidFill>
                <a:schemeClr val="dk1"/>
              </a:solidFill>
              <a:effectLst/>
              <a:latin typeface="+mn-lt"/>
              <a:ea typeface="+mn-ea"/>
              <a:cs typeface="+mn-cs"/>
            </a:rPr>
            <a:t> 	• Erstellung individueller Finanzmodelle</a:t>
          </a:r>
          <a:endParaRPr lang="de-DE">
            <a:effectLst/>
          </a:endParaRPr>
        </a:p>
        <a:p>
          <a:r>
            <a:rPr lang="de-DE" sz="1100">
              <a:solidFill>
                <a:schemeClr val="dk1"/>
              </a:solidFill>
              <a:effectLst/>
              <a:latin typeface="+mn-lt"/>
              <a:ea typeface="+mn-ea"/>
              <a:cs typeface="+mn-cs"/>
            </a:rPr>
            <a:t>	• Modellreview und -optimierung	</a:t>
          </a:r>
          <a:endParaRPr lang="de-DE">
            <a:effectLst/>
          </a:endParaRPr>
        </a:p>
        <a:p>
          <a:r>
            <a:rPr lang="de-DE" sz="1100">
              <a:solidFill>
                <a:schemeClr val="dk1"/>
              </a:solidFill>
              <a:effectLst/>
              <a:latin typeface="+mn-lt"/>
              <a:ea typeface="+mn-ea"/>
              <a:cs typeface="+mn-cs"/>
            </a:rPr>
            <a:t>	• Seminare im Bereich Financial Modelling und Arbeiten mit Excel</a:t>
          </a:r>
        </a:p>
        <a:p>
          <a:endParaRPr lang="de-D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a:solidFill>
                <a:schemeClr val="dk1"/>
              </a:solidFill>
              <a:effectLst/>
              <a:latin typeface="+mn-lt"/>
              <a:ea typeface="+mn-ea"/>
              <a:cs typeface="+mn-cs"/>
            </a:rPr>
            <a:t>Besuchen Sie unsere Internetseite, wo viele Informationen und kostenlose Vorlagen und Tutorials  angeboten werden.</a:t>
          </a:r>
          <a:endParaRPr lang="de-DE">
            <a:effectLst/>
          </a:endParaRPr>
        </a:p>
      </xdr:txBody>
    </xdr:sp>
    <xdr:clientData/>
  </xdr:twoCellAnchor>
  <xdr:oneCellAnchor>
    <xdr:from>
      <xdr:col>7</xdr:col>
      <xdr:colOff>419100</xdr:colOff>
      <xdr:row>2</xdr:row>
      <xdr:rowOff>27200</xdr:rowOff>
    </xdr:from>
    <xdr:ext cx="3324225" cy="1405363"/>
    <xdr:pic>
      <xdr:nvPicPr>
        <xdr:cNvPr id="4" name="Grafik 3">
          <a:hlinkClick xmlns:r="http://schemas.openxmlformats.org/officeDocument/2006/relationships" r:id="rId1"/>
          <a:extLst>
            <a:ext uri="{FF2B5EF4-FFF2-40B4-BE49-F238E27FC236}">
              <a16:creationId xmlns:a16="http://schemas.microsoft.com/office/drawing/2014/main" id="{740AA98E-8EA1-467C-9F26-0E3B28C3EE8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00" y="351050"/>
          <a:ext cx="3324225" cy="140536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4</xdr:col>
      <xdr:colOff>0</xdr:colOff>
      <xdr:row>45</xdr:row>
      <xdr:rowOff>0</xdr:rowOff>
    </xdr:from>
    <xdr:to>
      <xdr:col>12</xdr:col>
      <xdr:colOff>0</xdr:colOff>
      <xdr:row>52</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1381125" y="9448800"/>
          <a:ext cx="6334125" cy="1666875"/>
        </a:xfrm>
        <a:prstGeom prst="rect">
          <a:avLst/>
        </a:prstGeom>
        <a:noFill/>
        <a:ln w="9525">
          <a:noFill/>
          <a:miter lim="800000"/>
          <a:headEnd/>
          <a:tailEnd/>
        </a:ln>
      </xdr:spPr>
      <xdr:txBody>
        <a:bodyPr vertOverflow="clip" wrap="square" lIns="27432" tIns="22860" rIns="0" bIns="0" anchor="t" upright="1"/>
        <a:lstStyle/>
        <a:p>
          <a:pPr algn="l" rtl="0">
            <a:defRPr sz="1000"/>
          </a:pPr>
          <a:r>
            <a:rPr lang="de-DE" sz="1000" b="0" i="0" u="none" strike="noStrike" baseline="0">
              <a:solidFill>
                <a:schemeClr val="tx1"/>
              </a:solidFill>
              <a:latin typeface="Arial"/>
              <a:cs typeface="Arial"/>
            </a:rPr>
            <a:t>Streng vertraulich - nur zur internen Verwendung - Weitergabe nicht zulässig</a:t>
          </a:r>
        </a:p>
        <a:p>
          <a:pPr algn="l" rtl="0">
            <a:defRPr sz="1000"/>
          </a:pPr>
          <a:endParaRPr lang="de-DE" sz="1000" b="0" i="0" u="none" strike="noStrike" baseline="0">
            <a:solidFill>
              <a:schemeClr val="tx1"/>
            </a:solidFill>
            <a:latin typeface="Arial"/>
            <a:cs typeface="Arial"/>
          </a:endParaRPr>
        </a:p>
        <a:p>
          <a:pPr algn="l" rtl="0">
            <a:defRPr sz="1000"/>
          </a:pPr>
          <a:r>
            <a:rPr lang="de-DE" sz="1000" b="0" i="0" u="none" strike="noStrike" baseline="0">
              <a:solidFill>
                <a:srgbClr val="FF0000"/>
              </a:solidFill>
              <a:latin typeface="Arial"/>
              <a:cs typeface="Arial"/>
            </a:rPr>
            <a:t> =&gt; hier eigenen Disclaimer einfügen</a:t>
          </a:r>
        </a:p>
        <a:p>
          <a:pPr algn="l" rtl="0">
            <a:defRPr sz="1000"/>
          </a:pPr>
          <a:endParaRPr lang="de-DE" sz="1000" b="0" i="0" u="none" strike="noStrike" baseline="0">
            <a:solidFill>
              <a:schemeClr val="tx1"/>
            </a:solidFill>
            <a:latin typeface="Arial"/>
            <a:cs typeface="Arial"/>
          </a:endParaRPr>
        </a:p>
      </xdr:txBody>
    </xdr:sp>
    <xdr:clientData/>
  </xdr:twoCellAnchor>
  <xdr:twoCellAnchor>
    <xdr:from>
      <xdr:col>4</xdr:col>
      <xdr:colOff>0</xdr:colOff>
      <xdr:row>55</xdr:row>
      <xdr:rowOff>0</xdr:rowOff>
    </xdr:from>
    <xdr:to>
      <xdr:col>12</xdr:col>
      <xdr:colOff>0</xdr:colOff>
      <xdr:row>60</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a:spLocks noChangeArrowheads="1"/>
        </xdr:cNvSpPr>
      </xdr:nvSpPr>
      <xdr:spPr bwMode="auto">
        <a:xfrm>
          <a:off x="1381125" y="11830050"/>
          <a:ext cx="6334125" cy="1190625"/>
        </a:xfrm>
        <a:prstGeom prst="rect">
          <a:avLst/>
        </a:prstGeom>
        <a:noFill/>
        <a:ln w="9525">
          <a:noFill/>
          <a:miter lim="800000"/>
          <a:headEnd/>
          <a:tailEnd/>
        </a:ln>
      </xdr:spPr>
      <xdr:txBody>
        <a:bodyPr vertOverflow="clip" wrap="square" lIns="27432" tIns="22860" rIns="0" bIns="0" anchor="t" upright="1"/>
        <a:lstStyle/>
        <a:p>
          <a:endParaRPr lang="en-AU" sz="1000">
            <a:solidFill>
              <a:schemeClr val="tx1"/>
            </a:solidFill>
            <a:latin typeface="Arial" pitchFamily="34" charset="0"/>
            <a:ea typeface="+mn-ea"/>
            <a:cs typeface="Arial" pitchFamily="34" charset="0"/>
          </a:endParaRPr>
        </a:p>
        <a:p>
          <a:r>
            <a:rPr lang="en-AU" sz="1000">
              <a:solidFill>
                <a:srgbClr val="FF0000"/>
              </a:solidFill>
              <a:latin typeface="Arial" pitchFamily="34" charset="0"/>
              <a:ea typeface="+mn-ea"/>
              <a:cs typeface="Arial" pitchFamily="34" charset="0"/>
            </a:rPr>
            <a:t>=&gt; hier Kontaktdaten</a:t>
          </a:r>
          <a:r>
            <a:rPr lang="en-AU" sz="1000" baseline="0">
              <a:solidFill>
                <a:srgbClr val="FF0000"/>
              </a:solidFill>
              <a:latin typeface="Arial" pitchFamily="34" charset="0"/>
              <a:ea typeface="+mn-ea"/>
              <a:cs typeface="Arial" pitchFamily="34" charset="0"/>
            </a:rPr>
            <a:t> einfügen</a:t>
          </a:r>
          <a:endParaRPr lang="de-DE" sz="1000">
            <a:solidFill>
              <a:srgbClr val="FF0000"/>
            </a:solidFill>
            <a:latin typeface="Arial" pitchFamily="34" charset="0"/>
            <a:ea typeface="+mn-ea"/>
            <a:cs typeface="Arial" pitchFamily="34" charset="0"/>
          </a:endParaRPr>
        </a:p>
      </xdr:txBody>
    </xdr:sp>
    <xdr:clientData/>
  </xdr:twoCellAnchor>
  <xdr:twoCellAnchor>
    <xdr:from>
      <xdr:col>3</xdr:col>
      <xdr:colOff>0</xdr:colOff>
      <xdr:row>3</xdr:row>
      <xdr:rowOff>1</xdr:rowOff>
    </xdr:from>
    <xdr:to>
      <xdr:col>12</xdr:col>
      <xdr:colOff>762000</xdr:colOff>
      <xdr:row>9</xdr:row>
      <xdr:rowOff>0</xdr:rowOff>
    </xdr:to>
    <xdr:sp macro="" textlink="">
      <xdr:nvSpPr>
        <xdr:cNvPr id="6" name="TextBox 5">
          <a:extLst>
            <a:ext uri="{FF2B5EF4-FFF2-40B4-BE49-F238E27FC236}">
              <a16:creationId xmlns:a16="http://schemas.microsoft.com/office/drawing/2014/main" id="{00000000-0008-0000-0100-000006000000}"/>
            </a:ext>
          </a:extLst>
        </xdr:cNvPr>
        <xdr:cNvSpPr txBox="1">
          <a:spLocks noChangeArrowheads="1"/>
        </xdr:cNvSpPr>
      </xdr:nvSpPr>
      <xdr:spPr bwMode="auto">
        <a:xfrm>
          <a:off x="619125" y="381001"/>
          <a:ext cx="7858125" cy="1476374"/>
        </a:xfrm>
        <a:prstGeom prst="rect">
          <a:avLst/>
        </a:prstGeom>
        <a:noFill/>
        <a:ln w="9525">
          <a:noFill/>
          <a:miter lim="800000"/>
          <a:headEnd/>
          <a:tailEnd/>
        </a:ln>
      </xdr:spPr>
      <xdr:txBody>
        <a:bodyPr wrap="square" anchor="ctr" anchorCtr="0">
          <a:noAutofit/>
        </a:bodyPr>
        <a:lstStyle>
          <a:defPPr>
            <a:defRPr lang="en-GB"/>
          </a:defPPr>
          <a:lvl1pPr algn="ctr" rtl="0" fontAlgn="base">
            <a:spcBef>
              <a:spcPct val="50000"/>
            </a:spcBef>
            <a:spcAft>
              <a:spcPct val="0"/>
            </a:spcAft>
            <a:defRPr sz="1000" b="1" kern="1200">
              <a:solidFill>
                <a:srgbClr val="0000CC"/>
              </a:solidFill>
              <a:latin typeface="Arial" charset="0"/>
              <a:ea typeface="+mn-ea"/>
              <a:cs typeface="+mn-cs"/>
            </a:defRPr>
          </a:lvl1pPr>
          <a:lvl2pPr marL="457200" algn="ctr" rtl="0" fontAlgn="base">
            <a:spcBef>
              <a:spcPct val="50000"/>
            </a:spcBef>
            <a:spcAft>
              <a:spcPct val="0"/>
            </a:spcAft>
            <a:defRPr sz="1000" b="1" kern="1200">
              <a:solidFill>
                <a:srgbClr val="0000CC"/>
              </a:solidFill>
              <a:latin typeface="Arial" charset="0"/>
              <a:ea typeface="+mn-ea"/>
              <a:cs typeface="+mn-cs"/>
            </a:defRPr>
          </a:lvl2pPr>
          <a:lvl3pPr marL="914400" algn="ctr" rtl="0" fontAlgn="base">
            <a:spcBef>
              <a:spcPct val="50000"/>
            </a:spcBef>
            <a:spcAft>
              <a:spcPct val="0"/>
            </a:spcAft>
            <a:defRPr sz="1000" b="1" kern="1200">
              <a:solidFill>
                <a:srgbClr val="0000CC"/>
              </a:solidFill>
              <a:latin typeface="Arial" charset="0"/>
              <a:ea typeface="+mn-ea"/>
              <a:cs typeface="+mn-cs"/>
            </a:defRPr>
          </a:lvl3pPr>
          <a:lvl4pPr marL="1371600" algn="ctr" rtl="0" fontAlgn="base">
            <a:spcBef>
              <a:spcPct val="50000"/>
            </a:spcBef>
            <a:spcAft>
              <a:spcPct val="0"/>
            </a:spcAft>
            <a:defRPr sz="1000" b="1" kern="1200">
              <a:solidFill>
                <a:srgbClr val="0000CC"/>
              </a:solidFill>
              <a:latin typeface="Arial" charset="0"/>
              <a:ea typeface="+mn-ea"/>
              <a:cs typeface="+mn-cs"/>
            </a:defRPr>
          </a:lvl4pPr>
          <a:lvl5pPr marL="1828800" algn="ctr" rtl="0" fontAlgn="base">
            <a:spcBef>
              <a:spcPct val="50000"/>
            </a:spcBef>
            <a:spcAft>
              <a:spcPct val="0"/>
            </a:spcAft>
            <a:defRPr sz="1000" b="1" kern="1200">
              <a:solidFill>
                <a:srgbClr val="0000CC"/>
              </a:solidFill>
              <a:latin typeface="Arial" charset="0"/>
              <a:ea typeface="+mn-ea"/>
              <a:cs typeface="+mn-cs"/>
            </a:defRPr>
          </a:lvl5pPr>
          <a:lvl6pPr marL="2286000" algn="l" defTabSz="914400" rtl="0" eaLnBrk="1" latinLnBrk="0" hangingPunct="1">
            <a:defRPr sz="1000" b="1" kern="1200">
              <a:solidFill>
                <a:srgbClr val="0000CC"/>
              </a:solidFill>
              <a:latin typeface="Arial" charset="0"/>
              <a:ea typeface="+mn-ea"/>
              <a:cs typeface="+mn-cs"/>
            </a:defRPr>
          </a:lvl6pPr>
          <a:lvl7pPr marL="2743200" algn="l" defTabSz="914400" rtl="0" eaLnBrk="1" latinLnBrk="0" hangingPunct="1">
            <a:defRPr sz="1000" b="1" kern="1200">
              <a:solidFill>
                <a:srgbClr val="0000CC"/>
              </a:solidFill>
              <a:latin typeface="Arial" charset="0"/>
              <a:ea typeface="+mn-ea"/>
              <a:cs typeface="+mn-cs"/>
            </a:defRPr>
          </a:lvl7pPr>
          <a:lvl8pPr marL="3200400" algn="l" defTabSz="914400" rtl="0" eaLnBrk="1" latinLnBrk="0" hangingPunct="1">
            <a:defRPr sz="1000" b="1" kern="1200">
              <a:solidFill>
                <a:srgbClr val="0000CC"/>
              </a:solidFill>
              <a:latin typeface="Arial" charset="0"/>
              <a:ea typeface="+mn-ea"/>
              <a:cs typeface="+mn-cs"/>
            </a:defRPr>
          </a:lvl8pPr>
          <a:lvl9pPr marL="3657600" algn="l" defTabSz="914400" rtl="0" eaLnBrk="1" latinLnBrk="0" hangingPunct="1">
            <a:defRPr sz="1000" b="1" kern="1200">
              <a:solidFill>
                <a:srgbClr val="0000CC"/>
              </a:solidFill>
              <a:latin typeface="Arial" charset="0"/>
              <a:ea typeface="+mn-ea"/>
              <a:cs typeface="+mn-cs"/>
            </a:defRPr>
          </a:lvl9pPr>
        </a:lstStyle>
        <a:p>
          <a:pPr>
            <a:spcBef>
              <a:spcPct val="0"/>
            </a:spcBef>
          </a:pPr>
          <a:r>
            <a:rPr lang="en-GB" sz="4000" b="0">
              <a:solidFill>
                <a:schemeClr val="accent1"/>
              </a:solidFill>
              <a:latin typeface="Arial" pitchFamily="34" charset="0"/>
              <a:cs typeface="Arial" pitchFamily="34" charset="0"/>
            </a:rPr>
            <a:t>	</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upport@fimovi.de" TargetMode="External"/><Relationship Id="rId2" Type="http://schemas.openxmlformats.org/officeDocument/2006/relationships/hyperlink" Target="http://www.financial-modelling-videos.de/" TargetMode="External"/><Relationship Id="rId1" Type="http://schemas.openxmlformats.org/officeDocument/2006/relationships/hyperlink" Target="http://www.financial-modelling-videos.d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2CE4E-9B4A-4C2D-A102-E6FC3AF4290C}">
  <sheetPr>
    <tabColor rgb="FF00B0F0"/>
    <pageSetUpPr fitToPage="1"/>
  </sheetPr>
  <dimension ref="A1:N69"/>
  <sheetViews>
    <sheetView showGridLines="0" showRowColHeaders="0" tabSelected="1" zoomScaleNormal="100" workbookViewId="0"/>
  </sheetViews>
  <sheetFormatPr baseColWidth="10" defaultColWidth="0" defaultRowHeight="0" customHeight="1" zeroHeight="1"/>
  <cols>
    <col min="1" max="1" width="5.28515625" style="192" customWidth="1"/>
    <col min="2" max="2" width="2.7109375" style="192" customWidth="1"/>
    <col min="3" max="12" width="11.42578125" style="192" customWidth="1"/>
    <col min="13" max="13" width="2.7109375" style="192" customWidth="1"/>
    <col min="14" max="14" width="5.28515625" style="192" customWidth="1"/>
    <col min="15" max="16384" width="11.42578125" style="192" hidden="1"/>
  </cols>
  <sheetData>
    <row r="1" spans="1:14" ht="13.5" thickBot="1">
      <c r="A1" s="193"/>
      <c r="B1" s="193"/>
      <c r="C1" s="193"/>
      <c r="D1" s="193"/>
      <c r="E1" s="193"/>
      <c r="F1" s="193"/>
      <c r="G1" s="193"/>
      <c r="H1" s="193"/>
      <c r="I1" s="193"/>
      <c r="J1" s="193"/>
      <c r="K1" s="193"/>
      <c r="L1" s="193"/>
      <c r="M1" s="193"/>
      <c r="N1" s="193"/>
    </row>
    <row r="2" spans="1:14" ht="13.5" thickTop="1">
      <c r="A2" s="193"/>
      <c r="B2" s="223"/>
      <c r="C2" s="222"/>
      <c r="D2" s="222"/>
      <c r="E2" s="222"/>
      <c r="F2" s="222"/>
      <c r="G2" s="222"/>
      <c r="H2" s="222"/>
      <c r="I2" s="222"/>
      <c r="J2" s="222"/>
      <c r="K2" s="222"/>
      <c r="L2" s="222"/>
      <c r="M2" s="221"/>
      <c r="N2" s="193"/>
    </row>
    <row r="3" spans="1:14" ht="28.5">
      <c r="A3" s="193"/>
      <c r="B3" s="206"/>
      <c r="C3" s="220"/>
      <c r="D3" s="218"/>
      <c r="M3" s="197"/>
      <c r="N3" s="193"/>
    </row>
    <row r="4" spans="1:14" ht="28.5">
      <c r="A4" s="193"/>
      <c r="B4" s="206"/>
      <c r="C4" s="220" t="s">
        <v>290</v>
      </c>
      <c r="D4" s="218"/>
      <c r="M4" s="197"/>
      <c r="N4" s="193"/>
    </row>
    <row r="5" spans="1:14" ht="28.5">
      <c r="A5" s="193"/>
      <c r="B5" s="206"/>
      <c r="C5" s="219" t="s">
        <v>199</v>
      </c>
      <c r="D5" s="218"/>
      <c r="M5" s="197"/>
      <c r="N5" s="193"/>
    </row>
    <row r="6" spans="1:14" ht="28.5">
      <c r="A6" s="193"/>
      <c r="B6" s="206"/>
      <c r="C6" s="219"/>
      <c r="E6" s="218"/>
      <c r="F6" s="218"/>
      <c r="G6" s="218"/>
      <c r="H6" s="218"/>
      <c r="M6" s="197"/>
      <c r="N6" s="193"/>
    </row>
    <row r="7" spans="1:14" ht="12.75">
      <c r="A7" s="193"/>
      <c r="B7" s="206"/>
      <c r="M7" s="197"/>
      <c r="N7" s="193"/>
    </row>
    <row r="8" spans="1:14" ht="12.75">
      <c r="A8" s="193"/>
      <c r="B8" s="210"/>
      <c r="C8" s="208"/>
      <c r="D8" s="208"/>
      <c r="E8" s="208"/>
      <c r="F8" s="208"/>
      <c r="G8" s="208"/>
      <c r="H8" s="208"/>
      <c r="I8" s="208"/>
      <c r="J8" s="208"/>
      <c r="K8" s="208"/>
      <c r="L8" s="208"/>
      <c r="M8" s="207"/>
      <c r="N8" s="193"/>
    </row>
    <row r="9" spans="1:14" ht="12.75">
      <c r="A9" s="193"/>
      <c r="B9" s="206"/>
      <c r="M9" s="197"/>
      <c r="N9" s="193"/>
    </row>
    <row r="10" spans="1:14" ht="12.75">
      <c r="A10" s="193"/>
      <c r="B10" s="206"/>
      <c r="M10" s="197"/>
      <c r="N10" s="193"/>
    </row>
    <row r="11" spans="1:14" ht="31.5">
      <c r="A11" s="193"/>
      <c r="B11" s="206"/>
      <c r="D11" s="217" t="s">
        <v>203</v>
      </c>
      <c r="E11" s="216"/>
      <c r="J11" s="215"/>
      <c r="M11" s="197"/>
      <c r="N11" s="193"/>
    </row>
    <row r="12" spans="1:14" ht="12.75" customHeight="1">
      <c r="A12" s="193"/>
      <c r="B12" s="206"/>
      <c r="D12" s="214"/>
      <c r="E12" s="212"/>
      <c r="F12" s="212"/>
      <c r="G12" s="212"/>
      <c r="M12" s="197"/>
      <c r="N12" s="193"/>
    </row>
    <row r="13" spans="1:14" ht="21">
      <c r="A13" s="193"/>
      <c r="B13" s="206"/>
      <c r="D13" s="213" t="s">
        <v>285</v>
      </c>
      <c r="E13" s="212"/>
      <c r="F13" s="212"/>
      <c r="G13" s="212"/>
      <c r="M13" s="197"/>
      <c r="N13" s="193"/>
    </row>
    <row r="14" spans="1:14" ht="12.75">
      <c r="A14" s="193"/>
      <c r="B14" s="206"/>
      <c r="M14" s="197"/>
      <c r="N14" s="193"/>
    </row>
    <row r="15" spans="1:14" ht="12.75">
      <c r="A15" s="193"/>
      <c r="B15" s="206"/>
      <c r="M15" s="197"/>
      <c r="N15" s="193"/>
    </row>
    <row r="16" spans="1:14" ht="28.5">
      <c r="A16" s="193"/>
      <c r="B16" s="210"/>
      <c r="C16" s="209" t="s">
        <v>289</v>
      </c>
      <c r="D16" s="211"/>
      <c r="E16" s="211"/>
      <c r="F16" s="208"/>
      <c r="G16" s="208"/>
      <c r="H16" s="208"/>
      <c r="I16" s="208"/>
      <c r="J16" s="208"/>
      <c r="K16" s="208"/>
      <c r="L16" s="208"/>
      <c r="M16" s="207"/>
      <c r="N16" s="193"/>
    </row>
    <row r="17" spans="1:14" ht="12.75">
      <c r="A17" s="193"/>
      <c r="B17" s="206"/>
      <c r="M17" s="197"/>
      <c r="N17" s="193"/>
    </row>
    <row r="18" spans="1:14" ht="12.75">
      <c r="A18" s="193"/>
      <c r="B18" s="206"/>
      <c r="M18" s="197"/>
      <c r="N18" s="193"/>
    </row>
    <row r="19" spans="1:14" ht="12.75">
      <c r="A19" s="193"/>
      <c r="B19" s="206"/>
      <c r="M19" s="197"/>
      <c r="N19" s="193"/>
    </row>
    <row r="20" spans="1:14" ht="12.75">
      <c r="A20" s="193"/>
      <c r="B20" s="206"/>
      <c r="M20" s="197"/>
      <c r="N20" s="193"/>
    </row>
    <row r="21" spans="1:14" ht="12.75">
      <c r="A21" s="193"/>
      <c r="B21" s="206"/>
      <c r="M21" s="197"/>
      <c r="N21" s="193"/>
    </row>
    <row r="22" spans="1:14" ht="12.75">
      <c r="A22" s="193"/>
      <c r="B22" s="206"/>
      <c r="M22" s="197"/>
      <c r="N22" s="193"/>
    </row>
    <row r="23" spans="1:14" ht="12.75">
      <c r="A23" s="193"/>
      <c r="B23" s="206"/>
      <c r="M23" s="197"/>
      <c r="N23" s="193"/>
    </row>
    <row r="24" spans="1:14" ht="12.75">
      <c r="A24" s="193"/>
      <c r="B24" s="206"/>
      <c r="M24" s="197"/>
      <c r="N24" s="193"/>
    </row>
    <row r="25" spans="1:14" ht="12.75">
      <c r="A25" s="193"/>
      <c r="B25" s="206"/>
      <c r="M25" s="197"/>
      <c r="N25" s="193"/>
    </row>
    <row r="26" spans="1:14" ht="12.75">
      <c r="A26" s="193"/>
      <c r="B26" s="206"/>
      <c r="M26" s="197"/>
      <c r="N26" s="193"/>
    </row>
    <row r="27" spans="1:14" ht="12.75">
      <c r="A27" s="193"/>
      <c r="B27" s="206"/>
      <c r="M27" s="197"/>
      <c r="N27" s="193"/>
    </row>
    <row r="28" spans="1:14" ht="12.75">
      <c r="A28" s="193"/>
      <c r="B28" s="206"/>
      <c r="M28" s="197"/>
      <c r="N28" s="193"/>
    </row>
    <row r="29" spans="1:14" ht="12.75">
      <c r="A29" s="193"/>
      <c r="B29" s="206"/>
      <c r="M29" s="197"/>
      <c r="N29" s="193"/>
    </row>
    <row r="30" spans="1:14" ht="12.75">
      <c r="A30" s="193"/>
      <c r="B30" s="206"/>
      <c r="M30" s="197"/>
      <c r="N30" s="193"/>
    </row>
    <row r="31" spans="1:14" ht="12.75">
      <c r="A31" s="193"/>
      <c r="B31" s="206"/>
      <c r="M31" s="197"/>
      <c r="N31" s="193"/>
    </row>
    <row r="32" spans="1:14" ht="12.75">
      <c r="A32" s="193"/>
      <c r="B32" s="206"/>
      <c r="M32" s="197"/>
      <c r="N32" s="193"/>
    </row>
    <row r="33" spans="1:14" ht="12.75">
      <c r="A33" s="193"/>
      <c r="B33" s="206"/>
      <c r="M33" s="197"/>
      <c r="N33" s="193"/>
    </row>
    <row r="34" spans="1:14" ht="12.75">
      <c r="A34" s="193"/>
      <c r="B34" s="206"/>
      <c r="M34" s="197"/>
      <c r="N34" s="193"/>
    </row>
    <row r="35" spans="1:14" ht="12.75">
      <c r="A35" s="193"/>
      <c r="B35" s="206"/>
      <c r="M35" s="197"/>
      <c r="N35" s="193"/>
    </row>
    <row r="36" spans="1:14" ht="12.75">
      <c r="A36" s="193"/>
      <c r="B36" s="206"/>
      <c r="M36" s="197"/>
      <c r="N36" s="193"/>
    </row>
    <row r="37" spans="1:14" ht="12.75">
      <c r="A37" s="193"/>
      <c r="B37" s="206"/>
      <c r="M37" s="197"/>
      <c r="N37" s="193"/>
    </row>
    <row r="38" spans="1:14" ht="12.75">
      <c r="A38" s="193"/>
      <c r="B38" s="206"/>
      <c r="M38" s="197"/>
      <c r="N38" s="193"/>
    </row>
    <row r="39" spans="1:14" ht="28.5">
      <c r="A39" s="193"/>
      <c r="B39" s="210"/>
      <c r="C39" s="209" t="s">
        <v>200</v>
      </c>
      <c r="D39" s="208"/>
      <c r="E39" s="208"/>
      <c r="F39" s="208"/>
      <c r="G39" s="208"/>
      <c r="H39" s="208"/>
      <c r="I39" s="208"/>
      <c r="J39" s="208"/>
      <c r="K39" s="208"/>
      <c r="L39" s="208"/>
      <c r="M39" s="207"/>
      <c r="N39" s="193"/>
    </row>
    <row r="40" spans="1:14" ht="12.75">
      <c r="A40" s="193"/>
      <c r="B40" s="206"/>
      <c r="M40" s="197"/>
      <c r="N40" s="193"/>
    </row>
    <row r="41" spans="1:14" ht="12.75">
      <c r="A41" s="193"/>
      <c r="B41" s="206"/>
      <c r="M41" s="197"/>
      <c r="N41" s="193"/>
    </row>
    <row r="42" spans="1:14" ht="12.75">
      <c r="A42" s="193"/>
      <c r="B42" s="206"/>
      <c r="M42" s="197"/>
      <c r="N42" s="193"/>
    </row>
    <row r="43" spans="1:14" ht="12.75">
      <c r="A43" s="193"/>
      <c r="B43" s="206"/>
      <c r="M43" s="197"/>
      <c r="N43" s="193"/>
    </row>
    <row r="44" spans="1:14" ht="12.75">
      <c r="A44" s="193"/>
      <c r="B44" s="206"/>
      <c r="M44" s="197"/>
      <c r="N44" s="193"/>
    </row>
    <row r="45" spans="1:14" ht="12.75">
      <c r="A45" s="193"/>
      <c r="B45" s="206"/>
      <c r="M45" s="197"/>
      <c r="N45" s="193"/>
    </row>
    <row r="46" spans="1:14" ht="12.75">
      <c r="A46" s="193"/>
      <c r="B46" s="206"/>
      <c r="M46" s="197"/>
      <c r="N46" s="193"/>
    </row>
    <row r="47" spans="1:14" ht="12.75">
      <c r="A47" s="193"/>
      <c r="B47" s="206"/>
      <c r="M47" s="197"/>
      <c r="N47" s="193"/>
    </row>
    <row r="48" spans="1:14" ht="12.75">
      <c r="A48" s="193"/>
      <c r="B48" s="206"/>
      <c r="M48" s="197"/>
      <c r="N48" s="193"/>
    </row>
    <row r="49" spans="1:14" ht="12.75">
      <c r="A49" s="193"/>
      <c r="B49" s="206"/>
      <c r="M49" s="197"/>
      <c r="N49" s="193"/>
    </row>
    <row r="50" spans="1:14" ht="12.75">
      <c r="A50" s="193"/>
      <c r="B50" s="206"/>
      <c r="M50" s="197"/>
      <c r="N50" s="193"/>
    </row>
    <row r="51" spans="1:14" ht="12.75">
      <c r="A51" s="193"/>
      <c r="B51" s="206"/>
      <c r="M51" s="197"/>
      <c r="N51" s="193"/>
    </row>
    <row r="52" spans="1:14" ht="12.75">
      <c r="A52" s="193"/>
      <c r="B52" s="206"/>
      <c r="M52" s="197"/>
      <c r="N52" s="193"/>
    </row>
    <row r="53" spans="1:14" ht="12.75">
      <c r="A53" s="193"/>
      <c r="B53" s="206"/>
      <c r="M53" s="197"/>
      <c r="N53" s="193"/>
    </row>
    <row r="54" spans="1:14" ht="12.75">
      <c r="A54" s="193"/>
      <c r="B54" s="206"/>
      <c r="M54" s="197"/>
      <c r="N54" s="193"/>
    </row>
    <row r="55" spans="1:14" ht="12.75">
      <c r="A55" s="193"/>
      <c r="B55" s="206"/>
      <c r="M55" s="197"/>
      <c r="N55" s="193"/>
    </row>
    <row r="56" spans="1:14" ht="12.75">
      <c r="A56" s="193"/>
      <c r="B56" s="206"/>
      <c r="M56" s="197"/>
      <c r="N56" s="193"/>
    </row>
    <row r="57" spans="1:14" ht="12.75">
      <c r="A57" s="193"/>
      <c r="B57" s="206"/>
      <c r="M57" s="197"/>
      <c r="N57" s="193"/>
    </row>
    <row r="58" spans="1:14" ht="12.75">
      <c r="A58" s="193"/>
      <c r="B58" s="202"/>
      <c r="D58" s="205"/>
      <c r="E58" s="205"/>
      <c r="F58" s="205"/>
      <c r="G58" s="205"/>
      <c r="H58" s="205"/>
      <c r="M58" s="197"/>
      <c r="N58" s="193"/>
    </row>
    <row r="59" spans="1:14" ht="15.75">
      <c r="A59" s="193"/>
      <c r="B59" s="202"/>
      <c r="C59" s="204" t="s">
        <v>288</v>
      </c>
      <c r="D59" s="199"/>
      <c r="E59" s="199"/>
      <c r="F59" s="199"/>
      <c r="G59" s="199"/>
      <c r="H59" s="199"/>
      <c r="I59" s="199"/>
      <c r="J59" s="199"/>
      <c r="K59" s="199"/>
      <c r="L59" s="199"/>
      <c r="M59" s="197"/>
      <c r="N59" s="193"/>
    </row>
    <row r="60" spans="1:14" ht="14.25">
      <c r="A60" s="193"/>
      <c r="B60" s="202"/>
      <c r="C60" s="200" t="s">
        <v>201</v>
      </c>
      <c r="D60" s="203" t="s">
        <v>199</v>
      </c>
      <c r="E60" s="200"/>
      <c r="F60" s="200"/>
      <c r="G60" s="199"/>
      <c r="H60" s="199"/>
      <c r="I60" s="199"/>
      <c r="J60" s="199"/>
      <c r="K60" s="199"/>
      <c r="L60" s="199"/>
      <c r="M60" s="197"/>
      <c r="N60" s="193"/>
    </row>
    <row r="61" spans="1:14" ht="14.25">
      <c r="A61" s="193"/>
      <c r="B61" s="202"/>
      <c r="C61" s="200" t="s">
        <v>198</v>
      </c>
      <c r="D61" s="203" t="s">
        <v>287</v>
      </c>
      <c r="E61" s="200"/>
      <c r="F61" s="200"/>
      <c r="G61" s="199"/>
      <c r="H61" s="199"/>
      <c r="I61" s="199"/>
      <c r="J61" s="199"/>
      <c r="K61" s="199"/>
      <c r="L61" s="199"/>
      <c r="M61" s="197"/>
      <c r="N61" s="193"/>
    </row>
    <row r="62" spans="1:14" ht="14.25">
      <c r="A62" s="193"/>
      <c r="B62" s="202"/>
      <c r="C62" s="200"/>
      <c r="D62" s="200"/>
      <c r="E62" s="200"/>
      <c r="F62" s="200"/>
      <c r="G62" s="199"/>
      <c r="H62" s="199"/>
      <c r="I62" s="199"/>
      <c r="J62" s="199"/>
      <c r="K62" s="199"/>
      <c r="L62" s="199"/>
      <c r="M62" s="197"/>
      <c r="N62" s="193"/>
    </row>
    <row r="63" spans="1:14" ht="15">
      <c r="A63" s="193"/>
      <c r="B63" s="202"/>
      <c r="C63" s="200"/>
      <c r="D63" s="201"/>
      <c r="E63" s="201"/>
      <c r="F63" s="200"/>
      <c r="G63" s="199"/>
      <c r="H63" s="199"/>
      <c r="I63" s="199"/>
      <c r="J63" s="199"/>
      <c r="K63" s="199"/>
      <c r="L63" s="198" t="s">
        <v>286</v>
      </c>
      <c r="M63" s="197"/>
      <c r="N63" s="193"/>
    </row>
    <row r="64" spans="1:14" ht="13.5" thickBot="1">
      <c r="A64" s="193"/>
      <c r="B64" s="196"/>
      <c r="C64" s="195"/>
      <c r="D64" s="195"/>
      <c r="E64" s="195"/>
      <c r="F64" s="195"/>
      <c r="G64" s="195"/>
      <c r="H64" s="195"/>
      <c r="I64" s="195"/>
      <c r="J64" s="195"/>
      <c r="K64" s="195"/>
      <c r="L64" s="195"/>
      <c r="M64" s="194"/>
      <c r="N64" s="193"/>
    </row>
    <row r="65" spans="1:14" ht="13.5" thickTop="1">
      <c r="A65" s="193"/>
      <c r="B65" s="193"/>
      <c r="C65" s="193"/>
      <c r="D65" s="193"/>
      <c r="E65" s="193"/>
      <c r="F65" s="193"/>
      <c r="G65" s="193"/>
      <c r="H65" s="193"/>
      <c r="I65" s="193"/>
      <c r="J65" s="193"/>
      <c r="K65" s="193"/>
      <c r="L65" s="193"/>
      <c r="M65" s="193"/>
      <c r="N65" s="193"/>
    </row>
    <row r="66" spans="1:14" ht="12.75">
      <c r="A66" s="193"/>
      <c r="B66" s="193"/>
      <c r="C66" s="193"/>
      <c r="D66" s="193"/>
      <c r="E66" s="193"/>
      <c r="F66" s="193"/>
      <c r="G66" s="193"/>
      <c r="H66" s="193"/>
      <c r="I66" s="193"/>
      <c r="J66" s="193"/>
      <c r="K66" s="193"/>
      <c r="L66" s="193"/>
      <c r="M66" s="193"/>
      <c r="N66" s="193"/>
    </row>
    <row r="67" spans="1:14" ht="12.75">
      <c r="A67" s="193"/>
      <c r="B67" s="193"/>
      <c r="C67" s="193"/>
      <c r="D67" s="193"/>
      <c r="E67" s="193"/>
      <c r="F67" s="193"/>
      <c r="G67" s="193"/>
      <c r="H67" s="193"/>
      <c r="I67" s="193"/>
      <c r="J67" s="193"/>
      <c r="K67" s="193"/>
      <c r="L67" s="193"/>
      <c r="M67" s="193"/>
      <c r="N67" s="193"/>
    </row>
    <row r="68" spans="1:14" ht="12.75">
      <c r="A68" s="193"/>
      <c r="B68" s="193"/>
      <c r="C68" s="193"/>
      <c r="D68" s="193"/>
      <c r="E68" s="193"/>
      <c r="F68" s="193"/>
      <c r="G68" s="193"/>
      <c r="H68" s="193"/>
      <c r="I68" s="193"/>
      <c r="J68" s="193"/>
      <c r="K68" s="193"/>
      <c r="L68" s="193"/>
      <c r="M68" s="193"/>
      <c r="N68" s="193"/>
    </row>
    <row r="69" spans="1:14" ht="12.75">
      <c r="A69" s="193"/>
      <c r="B69" s="193"/>
      <c r="C69" s="193"/>
      <c r="D69" s="193"/>
      <c r="E69" s="193"/>
      <c r="F69" s="193"/>
      <c r="G69" s="193"/>
      <c r="H69" s="193"/>
      <c r="I69" s="193"/>
      <c r="J69" s="193"/>
      <c r="K69" s="193"/>
      <c r="L69" s="193"/>
      <c r="M69" s="193"/>
      <c r="N69" s="193"/>
    </row>
  </sheetData>
  <hyperlinks>
    <hyperlink ref="C5" r:id="rId1" tooltip="Aus der Praxis für die Praxis" xr:uid="{D51A8F45-BBAC-4276-875B-ABADD19D5557}"/>
    <hyperlink ref="D60" r:id="rId2" xr:uid="{6786A6F9-FD75-4A0D-B62C-6E9DEF93B289}"/>
    <hyperlink ref="D61" r:id="rId3" xr:uid="{9F1D6380-0286-46C4-BC7B-E2420792A162}"/>
  </hyperlinks>
  <printOptions horizontalCentered="1"/>
  <pageMargins left="0.59055118110236227" right="0.59055118110236227" top="0.78740157480314965" bottom="0.59055118110236227" header="0.59055118110236227" footer="0.31496062992125984"/>
  <pageSetup paperSize="9" scale="70"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tabColor theme="0" tint="-4.9989318521683403E-2"/>
  </sheetPr>
  <dimension ref="A1:AS103"/>
  <sheetViews>
    <sheetView showRowColHeaders="0" topLeftCell="A13" zoomScaleNormal="100" workbookViewId="0">
      <selection activeCell="G18" sqref="G18"/>
    </sheetView>
  </sheetViews>
  <sheetFormatPr baseColWidth="10" defaultRowHeight="12.75"/>
  <cols>
    <col min="1" max="1" width="5" style="41" customWidth="1"/>
    <col min="2" max="2" width="0.7109375" style="41" customWidth="1"/>
    <col min="3" max="3" width="3.5703125" style="41" customWidth="1"/>
    <col min="4" max="5" width="11.42578125" style="41"/>
    <col min="6" max="6" width="16.42578125" style="41" customWidth="1"/>
    <col min="7" max="7" width="2" style="41" customWidth="1"/>
    <col min="8" max="8" width="18.7109375" style="41" customWidth="1"/>
    <col min="9" max="9" width="17.140625" style="41" customWidth="1"/>
    <col min="10" max="11" width="11.42578125" style="41"/>
    <col min="12" max="12" width="9" style="41" customWidth="1"/>
    <col min="13" max="13" width="11.42578125" style="41"/>
    <col min="14" max="14" width="3.5703125" style="41" customWidth="1"/>
    <col min="15" max="15" width="0.7109375" style="41" customWidth="1"/>
    <col min="16" max="28" width="9.28515625" style="41" customWidth="1"/>
    <col min="29" max="16384" width="11.42578125" style="41"/>
  </cols>
  <sheetData>
    <row r="1" spans="1:45">
      <c r="A1" s="54"/>
      <c r="B1" s="55"/>
      <c r="C1" s="55"/>
      <c r="D1" s="55"/>
      <c r="E1" s="55"/>
      <c r="F1" s="55"/>
      <c r="G1" s="55"/>
      <c r="H1" s="55"/>
      <c r="I1" s="55"/>
      <c r="J1" s="55"/>
      <c r="K1" s="55"/>
      <c r="L1" s="55"/>
      <c r="M1" s="55"/>
      <c r="N1" s="55"/>
      <c r="O1" s="55"/>
      <c r="P1" s="55"/>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row>
    <row r="2" spans="1:45" ht="3.75" customHeight="1">
      <c r="A2" s="54"/>
      <c r="B2" s="56"/>
      <c r="C2" s="56"/>
      <c r="D2" s="56"/>
      <c r="E2" s="56"/>
      <c r="F2" s="56"/>
      <c r="G2" s="56"/>
      <c r="H2" s="56"/>
      <c r="I2" s="56"/>
      <c r="J2" s="56"/>
      <c r="K2" s="56"/>
      <c r="L2" s="56"/>
      <c r="M2" s="56"/>
      <c r="N2" s="56"/>
      <c r="O2" s="56"/>
      <c r="P2" s="55"/>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row>
    <row r="3" spans="1:45" ht="13.5" thickBot="1">
      <c r="A3" s="55"/>
      <c r="B3" s="56"/>
      <c r="C3" s="57"/>
      <c r="D3" s="58"/>
      <c r="E3" s="58"/>
      <c r="F3" s="58"/>
      <c r="G3" s="58"/>
      <c r="H3" s="58"/>
      <c r="I3" s="58"/>
      <c r="J3" s="58"/>
      <c r="K3" s="58"/>
      <c r="L3" s="58"/>
      <c r="M3" s="58"/>
      <c r="N3" s="59"/>
      <c r="O3" s="56"/>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row>
    <row r="4" spans="1:45" ht="16.5" customHeight="1">
      <c r="A4" s="55"/>
      <c r="B4" s="56"/>
      <c r="C4" s="60"/>
      <c r="D4" s="61"/>
      <c r="E4" s="62"/>
      <c r="F4" s="62"/>
      <c r="G4" s="62"/>
      <c r="H4" s="62"/>
      <c r="I4" s="62"/>
      <c r="J4" s="62"/>
      <c r="K4" s="62"/>
      <c r="L4" s="62"/>
      <c r="M4" s="63"/>
      <c r="N4" s="64"/>
      <c r="O4" s="56"/>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row>
    <row r="5" spans="1:45" ht="21.75" customHeight="1">
      <c r="A5" s="55"/>
      <c r="B5" s="65"/>
      <c r="C5" s="60"/>
      <c r="D5" s="66"/>
      <c r="E5" s="67"/>
      <c r="F5" s="67"/>
      <c r="G5" s="67"/>
      <c r="H5" s="67"/>
      <c r="I5" s="67"/>
      <c r="J5" s="67"/>
      <c r="K5" s="67"/>
      <c r="L5" s="67"/>
      <c r="M5" s="68"/>
      <c r="N5" s="64"/>
      <c r="O5" s="6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row>
    <row r="6" spans="1:45" ht="21.75" customHeight="1">
      <c r="A6" s="55"/>
      <c r="B6" s="65"/>
      <c r="C6" s="60"/>
      <c r="D6" s="66"/>
      <c r="E6" s="67"/>
      <c r="F6" s="67"/>
      <c r="G6" s="67"/>
      <c r="H6" s="67" t="s">
        <v>123</v>
      </c>
      <c r="I6" s="67"/>
      <c r="J6" s="67"/>
      <c r="K6" s="67"/>
      <c r="L6" s="67"/>
      <c r="M6" s="68"/>
      <c r="N6" s="64"/>
      <c r="O6" s="6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row>
    <row r="7" spans="1:45" ht="21.75" customHeight="1">
      <c r="A7" s="55"/>
      <c r="B7" s="56"/>
      <c r="C7" s="60"/>
      <c r="D7" s="66"/>
      <c r="E7" s="67"/>
      <c r="F7" s="69"/>
      <c r="G7" s="67"/>
      <c r="H7" s="67"/>
      <c r="I7" s="67"/>
      <c r="J7" s="67"/>
      <c r="K7" s="67"/>
      <c r="L7" s="67"/>
      <c r="M7" s="68"/>
      <c r="N7" s="64"/>
      <c r="O7" s="56"/>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row>
    <row r="8" spans="1:45" ht="18" customHeight="1">
      <c r="A8" s="55"/>
      <c r="B8" s="56"/>
      <c r="C8" s="60"/>
      <c r="D8" s="66"/>
      <c r="E8" s="67"/>
      <c r="F8" s="67"/>
      <c r="G8" s="67"/>
      <c r="H8" s="67"/>
      <c r="I8" s="67"/>
      <c r="J8" s="67"/>
      <c r="K8" s="67"/>
      <c r="L8" s="67"/>
      <c r="M8" s="68"/>
      <c r="N8" s="64"/>
      <c r="O8" s="56"/>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row>
    <row r="9" spans="1:45" ht="16.5" customHeight="1" thickBot="1">
      <c r="A9" s="55"/>
      <c r="B9" s="56"/>
      <c r="C9" s="60"/>
      <c r="D9" s="70"/>
      <c r="E9" s="71"/>
      <c r="F9" s="71"/>
      <c r="G9" s="71"/>
      <c r="H9" s="71"/>
      <c r="I9" s="71"/>
      <c r="J9" s="71"/>
      <c r="K9" s="71"/>
      <c r="L9" s="71"/>
      <c r="M9" s="72"/>
      <c r="N9" s="64"/>
      <c r="O9" s="56"/>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row>
    <row r="10" spans="1:45">
      <c r="A10" s="55"/>
      <c r="B10" s="56"/>
      <c r="C10" s="60"/>
      <c r="D10" s="66"/>
      <c r="E10" s="67"/>
      <c r="F10" s="67"/>
      <c r="G10" s="67"/>
      <c r="H10" s="67"/>
      <c r="I10" s="67"/>
      <c r="J10" s="67"/>
      <c r="K10" s="67"/>
      <c r="L10" s="67"/>
      <c r="M10" s="68"/>
      <c r="N10" s="64"/>
      <c r="O10" s="56"/>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row>
    <row r="11" spans="1:45">
      <c r="A11" s="55"/>
      <c r="B11" s="56"/>
      <c r="C11" s="60"/>
      <c r="D11" s="66"/>
      <c r="E11" s="73"/>
      <c r="F11" s="73"/>
      <c r="G11" s="74"/>
      <c r="H11" s="75"/>
      <c r="I11" s="75"/>
      <c r="J11" s="76"/>
      <c r="K11" s="77"/>
      <c r="L11" s="77"/>
      <c r="M11" s="68"/>
      <c r="N11" s="64"/>
      <c r="O11" s="56"/>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row>
    <row r="12" spans="1:45" ht="20.25">
      <c r="A12" s="55"/>
      <c r="B12" s="56"/>
      <c r="C12" s="60"/>
      <c r="D12" s="66"/>
      <c r="E12" s="73"/>
      <c r="F12" s="78" t="s">
        <v>110</v>
      </c>
      <c r="G12" s="74"/>
      <c r="H12" s="75"/>
      <c r="I12" s="75"/>
      <c r="J12" s="76"/>
      <c r="K12" s="77"/>
      <c r="L12" s="77"/>
      <c r="M12" s="68"/>
      <c r="N12" s="64"/>
      <c r="O12" s="56"/>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row>
    <row r="13" spans="1:45">
      <c r="A13" s="55"/>
      <c r="B13" s="56"/>
      <c r="C13" s="60"/>
      <c r="D13" s="66"/>
      <c r="E13" s="73"/>
      <c r="F13" s="73"/>
      <c r="G13" s="74"/>
      <c r="H13" s="75"/>
      <c r="I13" s="75"/>
      <c r="J13" s="76"/>
      <c r="K13" s="77"/>
      <c r="L13" s="77"/>
      <c r="M13" s="68"/>
      <c r="N13" s="64"/>
      <c r="O13" s="56"/>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row>
    <row r="14" spans="1:45" ht="16.5" customHeight="1">
      <c r="A14" s="55"/>
      <c r="B14" s="56"/>
      <c r="C14" s="60"/>
      <c r="D14" s="66"/>
      <c r="E14" s="73"/>
      <c r="F14" s="73"/>
      <c r="G14" s="74"/>
      <c r="H14" s="75"/>
      <c r="I14" s="75"/>
      <c r="J14" s="76"/>
      <c r="K14" s="77"/>
      <c r="L14" s="77"/>
      <c r="M14" s="68"/>
      <c r="N14" s="64"/>
      <c r="O14" s="56"/>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row>
    <row r="15" spans="1:45" ht="16.5" customHeight="1">
      <c r="A15" s="55"/>
      <c r="B15" s="56"/>
      <c r="C15" s="60"/>
      <c r="D15" s="66"/>
      <c r="E15" s="79"/>
      <c r="F15" s="80" t="s">
        <v>24</v>
      </c>
      <c r="G15" s="79"/>
      <c r="H15" s="81" t="str">
        <f>Name_Unternehmen</f>
        <v>Fernwärme AG</v>
      </c>
      <c r="I15" s="79"/>
      <c r="J15" s="79"/>
      <c r="K15" s="79"/>
      <c r="L15" s="77"/>
      <c r="M15" s="68"/>
      <c r="N15" s="64"/>
      <c r="O15" s="56"/>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row>
    <row r="16" spans="1:45" ht="16.5" customHeight="1">
      <c r="A16" s="55"/>
      <c r="B16" s="56"/>
      <c r="C16" s="60"/>
      <c r="D16" s="66"/>
      <c r="E16" s="79"/>
      <c r="F16" s="80" t="s">
        <v>21</v>
      </c>
      <c r="G16" s="79"/>
      <c r="H16" s="81" t="str">
        <f>Name_Modell</f>
        <v>Projektfinanzierung</v>
      </c>
      <c r="I16" s="79"/>
      <c r="J16" s="79"/>
      <c r="K16" s="79"/>
      <c r="L16" s="77"/>
      <c r="M16" s="68"/>
      <c r="N16" s="64"/>
      <c r="O16" s="56"/>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row>
    <row r="17" spans="1:45" ht="16.5" customHeight="1">
      <c r="A17" s="55"/>
      <c r="B17" s="56"/>
      <c r="C17" s="60"/>
      <c r="D17" s="66"/>
      <c r="E17" s="79"/>
      <c r="F17" s="80" t="s">
        <v>111</v>
      </c>
      <c r="G17" s="79"/>
      <c r="H17" s="82" t="str">
        <f>Name_Projekt</f>
        <v>Holzheizwerk I</v>
      </c>
      <c r="I17" s="79"/>
      <c r="J17" s="79"/>
      <c r="K17" s="79"/>
      <c r="L17" s="77"/>
      <c r="M17" s="68"/>
      <c r="N17" s="64"/>
      <c r="O17" s="56"/>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row>
    <row r="18" spans="1:45" ht="16.5" customHeight="1">
      <c r="A18" s="55"/>
      <c r="B18" s="56"/>
      <c r="C18" s="60"/>
      <c r="D18" s="66"/>
      <c r="E18" s="79"/>
      <c r="F18" s="80" t="s">
        <v>112</v>
      </c>
      <c r="G18" s="79"/>
      <c r="H18" s="82" t="e">
        <f>Szenario</f>
        <v>#REF!</v>
      </c>
      <c r="I18" s="79"/>
      <c r="J18" s="79"/>
      <c r="K18" s="79"/>
      <c r="L18" s="77"/>
      <c r="M18" s="68"/>
      <c r="N18" s="64"/>
      <c r="O18" s="56"/>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row>
    <row r="19" spans="1:45" ht="16.5" customHeight="1">
      <c r="A19" s="55"/>
      <c r="B19" s="56"/>
      <c r="C19" s="60"/>
      <c r="D19" s="66"/>
      <c r="E19" s="79"/>
      <c r="F19" s="83"/>
      <c r="G19" s="79"/>
      <c r="H19" s="82"/>
      <c r="I19" s="79"/>
      <c r="J19" s="79"/>
      <c r="K19" s="79"/>
      <c r="L19" s="77"/>
      <c r="M19" s="68"/>
      <c r="N19" s="64"/>
      <c r="O19" s="56"/>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row>
    <row r="20" spans="1:45" ht="16.5" customHeight="1">
      <c r="A20" s="55"/>
      <c r="B20" s="56"/>
      <c r="C20" s="60"/>
      <c r="D20" s="66"/>
      <c r="E20" s="79"/>
      <c r="F20" s="80" t="s">
        <v>113</v>
      </c>
      <c r="G20" s="79"/>
      <c r="H20" s="82" t="str">
        <f>Inputs!E17</f>
        <v>nein</v>
      </c>
      <c r="I20" s="84"/>
      <c r="J20" s="79"/>
      <c r="K20" s="79"/>
      <c r="L20" s="67"/>
      <c r="M20" s="68"/>
      <c r="N20" s="64"/>
      <c r="O20" s="56"/>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row>
    <row r="21" spans="1:45" ht="16.5" customHeight="1">
      <c r="A21" s="55"/>
      <c r="B21" s="56"/>
      <c r="C21" s="60"/>
      <c r="D21" s="66"/>
      <c r="E21" s="79"/>
      <c r="F21" s="80" t="s">
        <v>73</v>
      </c>
      <c r="G21" s="79"/>
      <c r="H21" s="82" t="str">
        <f ca="1">Name_Datei</f>
        <v>004_Finanzierungskaskade.xlsx</v>
      </c>
      <c r="I21" s="85"/>
      <c r="J21" s="79"/>
      <c r="K21" s="79"/>
      <c r="L21" s="86"/>
      <c r="M21" s="68"/>
      <c r="N21" s="64"/>
      <c r="O21" s="56"/>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row>
    <row r="22" spans="1:45" ht="16.5" customHeight="1">
      <c r="A22" s="55"/>
      <c r="B22" s="56"/>
      <c r="C22" s="60"/>
      <c r="D22" s="66"/>
      <c r="E22" s="79"/>
      <c r="F22" s="80" t="s">
        <v>60</v>
      </c>
      <c r="G22" s="79"/>
      <c r="H22" s="87">
        <f>Inputs!E18</f>
        <v>44231</v>
      </c>
      <c r="I22" s="85"/>
      <c r="J22" s="79"/>
      <c r="K22" s="79"/>
      <c r="L22" s="67"/>
      <c r="M22" s="68"/>
      <c r="N22" s="64"/>
      <c r="O22" s="56"/>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row>
    <row r="23" spans="1:45" ht="16.5" customHeight="1">
      <c r="A23" s="55"/>
      <c r="B23" s="56"/>
      <c r="C23" s="60"/>
      <c r="D23" s="66"/>
      <c r="E23" s="79"/>
      <c r="F23" s="80"/>
      <c r="G23" s="79"/>
      <c r="H23" s="88"/>
      <c r="I23" s="84"/>
      <c r="J23" s="79"/>
      <c r="K23" s="79"/>
      <c r="L23" s="67"/>
      <c r="M23" s="68"/>
      <c r="N23" s="64"/>
      <c r="O23" s="56"/>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row>
    <row r="24" spans="1:45" ht="16.5" customHeight="1">
      <c r="A24" s="55"/>
      <c r="B24" s="56"/>
      <c r="C24" s="60"/>
      <c r="D24" s="66"/>
      <c r="E24" s="79"/>
      <c r="F24" s="83"/>
      <c r="G24" s="79"/>
      <c r="H24" s="79"/>
      <c r="I24" s="79"/>
      <c r="J24" s="79"/>
      <c r="K24" s="79"/>
      <c r="L24" s="67"/>
      <c r="M24" s="68"/>
      <c r="N24" s="64"/>
      <c r="O24" s="56"/>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row>
    <row r="25" spans="1:45" ht="16.5" customHeight="1">
      <c r="A25" s="55"/>
      <c r="B25" s="56"/>
      <c r="C25" s="60"/>
      <c r="D25" s="66"/>
      <c r="E25" s="79"/>
      <c r="F25" s="89" t="s">
        <v>114</v>
      </c>
      <c r="G25" s="82"/>
      <c r="H25" s="82" t="s">
        <v>115</v>
      </c>
      <c r="I25" s="82"/>
      <c r="J25" s="82" t="s">
        <v>116</v>
      </c>
      <c r="K25" s="82"/>
      <c r="L25" s="67"/>
      <c r="M25" s="68"/>
      <c r="N25" s="64"/>
      <c r="O25" s="56"/>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row>
    <row r="26" spans="1:45" ht="16.5" customHeight="1">
      <c r="A26" s="55"/>
      <c r="B26" s="56"/>
      <c r="C26" s="60"/>
      <c r="D26" s="66"/>
      <c r="E26" s="83"/>
      <c r="F26" s="83">
        <v>1</v>
      </c>
      <c r="G26" s="79"/>
      <c r="H26" s="88" t="s">
        <v>117</v>
      </c>
      <c r="I26" s="79"/>
      <c r="J26" s="145"/>
      <c r="K26" s="79"/>
      <c r="L26" s="74"/>
      <c r="M26" s="68"/>
      <c r="N26" s="64"/>
      <c r="O26" s="56"/>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row>
    <row r="27" spans="1:45" ht="16.5" customHeight="1">
      <c r="A27" s="55"/>
      <c r="B27" s="56"/>
      <c r="C27" s="60"/>
      <c r="D27" s="66"/>
      <c r="E27" s="83"/>
      <c r="F27" s="83">
        <f>F26+1</f>
        <v>2</v>
      </c>
      <c r="G27" s="79"/>
      <c r="H27" s="88" t="s">
        <v>177</v>
      </c>
      <c r="I27" s="79"/>
      <c r="J27" s="145"/>
      <c r="K27" s="79"/>
      <c r="L27" s="74"/>
      <c r="M27" s="68"/>
      <c r="N27" s="64"/>
      <c r="O27" s="56"/>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row>
    <row r="28" spans="1:45" ht="16.5" customHeight="1">
      <c r="A28" s="55"/>
      <c r="B28" s="56"/>
      <c r="C28" s="60"/>
      <c r="D28" s="66"/>
      <c r="E28" s="83"/>
      <c r="F28" s="83">
        <f t="shared" ref="F28:F37" si="0">F27+1</f>
        <v>3</v>
      </c>
      <c r="G28" s="79"/>
      <c r="H28" s="88" t="s">
        <v>178</v>
      </c>
      <c r="I28" s="144"/>
      <c r="J28" s="145"/>
      <c r="K28" s="79"/>
      <c r="L28" s="74"/>
      <c r="M28" s="68"/>
      <c r="N28" s="64"/>
      <c r="O28" s="56"/>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row>
    <row r="29" spans="1:45" ht="16.5" customHeight="1">
      <c r="A29" s="55"/>
      <c r="B29" s="56"/>
      <c r="C29" s="60"/>
      <c r="D29" s="66"/>
      <c r="E29" s="83"/>
      <c r="F29" s="83">
        <f t="shared" si="0"/>
        <v>4</v>
      </c>
      <c r="G29" s="79"/>
      <c r="H29" s="88" t="s">
        <v>118</v>
      </c>
      <c r="J29" s="145"/>
      <c r="K29" s="79"/>
      <c r="L29" s="74"/>
      <c r="M29" s="68"/>
      <c r="N29" s="64"/>
      <c r="O29" s="56"/>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row>
    <row r="30" spans="1:45" ht="16.5" customHeight="1">
      <c r="A30" s="55"/>
      <c r="B30" s="56"/>
      <c r="C30" s="60"/>
      <c r="D30" s="91"/>
      <c r="E30" s="83"/>
      <c r="F30" s="83">
        <f t="shared" si="0"/>
        <v>5</v>
      </c>
      <c r="H30" s="88" t="s">
        <v>179</v>
      </c>
      <c r="I30" s="79"/>
      <c r="J30" s="145"/>
      <c r="K30" s="79"/>
      <c r="L30" s="74"/>
      <c r="M30" s="68"/>
      <c r="N30" s="64"/>
      <c r="O30" s="56"/>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row>
    <row r="31" spans="1:45" ht="16.5" customHeight="1">
      <c r="A31" s="55"/>
      <c r="B31" s="56"/>
      <c r="C31" s="60"/>
      <c r="D31" s="91"/>
      <c r="E31" s="83"/>
      <c r="F31" s="83">
        <f t="shared" si="0"/>
        <v>6</v>
      </c>
      <c r="G31" s="79"/>
      <c r="H31" s="88" t="s">
        <v>119</v>
      </c>
      <c r="J31" s="145"/>
      <c r="K31" s="79"/>
      <c r="L31" s="74"/>
      <c r="M31" s="68"/>
      <c r="N31" s="64"/>
      <c r="O31" s="56"/>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row>
    <row r="32" spans="1:45" ht="16.5" customHeight="1">
      <c r="A32" s="55"/>
      <c r="B32" s="56"/>
      <c r="C32" s="60"/>
      <c r="D32" s="66"/>
      <c r="E32" s="83"/>
      <c r="F32" s="83">
        <f t="shared" si="0"/>
        <v>7</v>
      </c>
      <c r="H32" s="88" t="s">
        <v>180</v>
      </c>
      <c r="I32" s="79"/>
      <c r="J32" s="145"/>
      <c r="K32" s="79"/>
      <c r="L32" s="74"/>
      <c r="M32" s="68"/>
      <c r="N32" s="64"/>
      <c r="O32" s="56"/>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row>
    <row r="33" spans="1:45" ht="16.5" customHeight="1">
      <c r="A33" s="55"/>
      <c r="B33" s="56"/>
      <c r="C33" s="60"/>
      <c r="D33" s="66"/>
      <c r="E33" s="83"/>
      <c r="F33" s="83">
        <f t="shared" si="0"/>
        <v>8</v>
      </c>
      <c r="G33" s="79"/>
      <c r="H33" s="88" t="s">
        <v>181</v>
      </c>
      <c r="I33" s="144"/>
      <c r="J33" s="145"/>
      <c r="K33" s="79"/>
      <c r="L33" s="74"/>
      <c r="M33" s="68"/>
      <c r="N33" s="64"/>
      <c r="O33" s="56"/>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row>
    <row r="34" spans="1:45" ht="16.5" customHeight="1">
      <c r="A34" s="55"/>
      <c r="B34" s="56"/>
      <c r="C34" s="60"/>
      <c r="D34" s="66"/>
      <c r="E34" s="83"/>
      <c r="F34" s="83">
        <f t="shared" si="0"/>
        <v>9</v>
      </c>
      <c r="H34" s="88" t="s">
        <v>202</v>
      </c>
      <c r="I34" s="146"/>
      <c r="J34" s="145"/>
      <c r="K34" s="79"/>
      <c r="L34" s="74"/>
      <c r="M34" s="68"/>
      <c r="N34" s="64"/>
      <c r="O34" s="56"/>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row>
    <row r="35" spans="1:45" ht="16.5" customHeight="1">
      <c r="A35" s="55"/>
      <c r="B35" s="56"/>
      <c r="C35" s="60"/>
      <c r="D35" s="66"/>
      <c r="E35" s="83"/>
      <c r="F35" s="83">
        <f t="shared" si="0"/>
        <v>10</v>
      </c>
      <c r="G35" s="79"/>
      <c r="H35" s="88" t="s">
        <v>182</v>
      </c>
      <c r="I35" s="79"/>
      <c r="J35" s="145"/>
      <c r="K35" s="79"/>
      <c r="L35" s="74"/>
      <c r="M35" s="68"/>
      <c r="N35" s="64"/>
      <c r="O35" s="56"/>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row>
    <row r="36" spans="1:45" ht="16.5" customHeight="1">
      <c r="A36" s="55"/>
      <c r="B36" s="56"/>
      <c r="C36" s="60"/>
      <c r="D36" s="66"/>
      <c r="E36" s="83"/>
      <c r="F36" s="83">
        <f t="shared" si="0"/>
        <v>11</v>
      </c>
      <c r="G36" s="79"/>
      <c r="H36" s="88" t="s">
        <v>120</v>
      </c>
      <c r="I36" s="79"/>
      <c r="J36" s="145"/>
      <c r="K36" s="79"/>
      <c r="L36" s="74"/>
      <c r="M36" s="68"/>
      <c r="N36" s="64"/>
      <c r="O36" s="56"/>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row>
    <row r="37" spans="1:45" ht="16.5" customHeight="1">
      <c r="A37" s="55"/>
      <c r="B37" s="56"/>
      <c r="C37" s="60"/>
      <c r="D37" s="66"/>
      <c r="E37" s="83"/>
      <c r="F37" s="83">
        <f t="shared" si="0"/>
        <v>12</v>
      </c>
      <c r="G37" s="79"/>
      <c r="H37" s="88" t="s">
        <v>183</v>
      </c>
      <c r="I37" s="79"/>
      <c r="J37" s="145"/>
      <c r="K37" s="79"/>
      <c r="L37" s="74"/>
      <c r="M37" s="68"/>
      <c r="N37" s="64"/>
      <c r="O37" s="56"/>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row>
    <row r="38" spans="1:45" ht="16.5" customHeight="1">
      <c r="A38" s="55"/>
      <c r="B38" s="56"/>
      <c r="C38" s="60"/>
      <c r="D38" s="66"/>
      <c r="E38" s="83"/>
      <c r="F38" s="83"/>
      <c r="G38" s="79"/>
      <c r="H38" s="88"/>
      <c r="I38" s="79"/>
      <c r="J38" s="79"/>
      <c r="K38" s="79"/>
      <c r="L38" s="74"/>
      <c r="M38" s="68"/>
      <c r="N38" s="64"/>
      <c r="O38" s="56"/>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row>
    <row r="39" spans="1:45" ht="16.5" customHeight="1">
      <c r="A39" s="55"/>
      <c r="B39" s="56"/>
      <c r="C39" s="60"/>
      <c r="D39" s="66"/>
      <c r="E39" s="83"/>
      <c r="F39" s="83"/>
      <c r="G39" s="79"/>
      <c r="H39" s="88"/>
      <c r="I39" s="79"/>
      <c r="J39" s="79"/>
      <c r="K39" s="79"/>
      <c r="L39" s="74"/>
      <c r="M39" s="68"/>
      <c r="N39" s="64"/>
      <c r="O39" s="56"/>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row>
    <row r="40" spans="1:45" ht="16.5" customHeight="1">
      <c r="A40" s="55"/>
      <c r="B40" s="56"/>
      <c r="C40" s="60"/>
      <c r="D40" s="66"/>
      <c r="E40" s="83"/>
      <c r="F40" s="83"/>
      <c r="G40" s="79"/>
      <c r="H40" s="88"/>
      <c r="I40" s="79"/>
      <c r="J40" s="79"/>
      <c r="K40" s="79"/>
      <c r="L40" s="74"/>
      <c r="M40" s="68"/>
      <c r="N40" s="64"/>
      <c r="O40" s="56"/>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row>
    <row r="41" spans="1:45" ht="18.75" customHeight="1">
      <c r="A41" s="55"/>
      <c r="B41" s="56"/>
      <c r="C41" s="60"/>
      <c r="D41" s="66"/>
      <c r="E41" s="79"/>
      <c r="F41" s="83"/>
      <c r="G41" s="79"/>
      <c r="H41" s="88"/>
      <c r="I41" s="79"/>
      <c r="J41" s="90"/>
      <c r="K41" s="79"/>
      <c r="L41" s="74"/>
      <c r="M41" s="68"/>
      <c r="N41" s="64"/>
      <c r="O41" s="56"/>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row>
    <row r="42" spans="1:45" ht="18.75" customHeight="1">
      <c r="A42" s="55"/>
      <c r="B42" s="56"/>
      <c r="C42" s="60"/>
      <c r="D42" s="66"/>
      <c r="E42" s="79"/>
      <c r="F42" s="83"/>
      <c r="G42" s="79"/>
      <c r="H42" s="79"/>
      <c r="I42" s="79"/>
      <c r="J42" s="93"/>
      <c r="K42" s="92"/>
      <c r="L42" s="74"/>
      <c r="M42" s="68"/>
      <c r="N42" s="64"/>
      <c r="O42" s="56"/>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row>
    <row r="43" spans="1:45" ht="18.75" customHeight="1">
      <c r="A43" s="55"/>
      <c r="B43" s="56"/>
      <c r="C43" s="60"/>
      <c r="D43" s="66"/>
      <c r="E43" s="79"/>
      <c r="F43" s="79"/>
      <c r="G43" s="79"/>
      <c r="H43" s="79"/>
      <c r="I43" s="79"/>
      <c r="J43" s="79"/>
      <c r="K43" s="67"/>
      <c r="L43" s="67"/>
      <c r="M43" s="68"/>
      <c r="N43" s="64"/>
      <c r="O43" s="56"/>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row>
    <row r="44" spans="1:45" ht="18.75" customHeight="1">
      <c r="A44" s="55"/>
      <c r="B44" s="56"/>
      <c r="C44" s="60"/>
      <c r="D44" s="94"/>
      <c r="E44" s="95" t="s">
        <v>121</v>
      </c>
      <c r="F44" s="95"/>
      <c r="G44" s="95"/>
      <c r="H44" s="95"/>
      <c r="I44" s="95"/>
      <c r="J44" s="95"/>
      <c r="K44" s="95"/>
      <c r="L44" s="95"/>
      <c r="M44" s="96"/>
      <c r="N44" s="64"/>
      <c r="O44" s="56"/>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row>
    <row r="45" spans="1:45" ht="18.75" customHeight="1">
      <c r="A45" s="55"/>
      <c r="B45" s="56"/>
      <c r="C45" s="60"/>
      <c r="D45" s="66"/>
      <c r="E45" s="79"/>
      <c r="F45" s="79"/>
      <c r="G45" s="79"/>
      <c r="H45" s="79"/>
      <c r="I45" s="79"/>
      <c r="J45" s="79"/>
      <c r="K45" s="67"/>
      <c r="L45" s="67"/>
      <c r="M45" s="68"/>
      <c r="N45" s="64"/>
      <c r="O45" s="56"/>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row>
    <row r="46" spans="1:45" ht="18.75" customHeight="1">
      <c r="A46" s="55"/>
      <c r="B46" s="56"/>
      <c r="C46" s="60"/>
      <c r="D46" s="66"/>
      <c r="F46" s="67"/>
      <c r="G46" s="67"/>
      <c r="H46" s="67"/>
      <c r="I46" s="67"/>
      <c r="J46" s="67"/>
      <c r="K46" s="67"/>
      <c r="L46" s="67"/>
      <c r="M46" s="68"/>
      <c r="N46" s="64"/>
      <c r="O46" s="56"/>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row>
    <row r="47" spans="1:45" ht="18.75" customHeight="1">
      <c r="A47" s="55"/>
      <c r="B47" s="56"/>
      <c r="C47" s="60"/>
      <c r="D47" s="66"/>
      <c r="E47" s="97"/>
      <c r="F47" s="67"/>
      <c r="G47" s="67"/>
      <c r="H47" s="67"/>
      <c r="I47" s="67"/>
      <c r="J47" s="67"/>
      <c r="K47" s="67"/>
      <c r="L47" s="67"/>
      <c r="M47" s="68"/>
      <c r="N47" s="64"/>
      <c r="O47" s="56"/>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row>
    <row r="48" spans="1:45" ht="18.75" customHeight="1">
      <c r="A48" s="55"/>
      <c r="B48" s="56"/>
      <c r="C48" s="60"/>
      <c r="D48" s="66"/>
      <c r="E48" s="97"/>
      <c r="F48" s="67"/>
      <c r="G48" s="67"/>
      <c r="H48" s="67"/>
      <c r="I48" s="67"/>
      <c r="J48" s="67"/>
      <c r="K48" s="67"/>
      <c r="L48" s="67"/>
      <c r="M48" s="68"/>
      <c r="N48" s="64"/>
      <c r="O48" s="56"/>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row>
    <row r="49" spans="1:45" ht="18.75" customHeight="1">
      <c r="A49" s="55"/>
      <c r="B49" s="56"/>
      <c r="C49" s="60"/>
      <c r="D49" s="66"/>
      <c r="E49" s="97"/>
      <c r="F49" s="67"/>
      <c r="G49" s="67"/>
      <c r="H49" s="67"/>
      <c r="I49" s="67"/>
      <c r="J49" s="67"/>
      <c r="K49" s="67"/>
      <c r="L49" s="67"/>
      <c r="M49" s="68"/>
      <c r="N49" s="64"/>
      <c r="O49" s="56"/>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row>
    <row r="50" spans="1:45" ht="18.75" customHeight="1">
      <c r="A50" s="55"/>
      <c r="B50" s="56"/>
      <c r="C50" s="60"/>
      <c r="D50" s="66"/>
      <c r="E50" s="97"/>
      <c r="F50" s="67"/>
      <c r="G50" s="67"/>
      <c r="H50" s="67"/>
      <c r="I50" s="67"/>
      <c r="J50" s="67"/>
      <c r="K50" s="67"/>
      <c r="L50" s="67"/>
      <c r="M50" s="68"/>
      <c r="N50" s="64"/>
      <c r="O50" s="56"/>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row>
    <row r="51" spans="1:45" ht="18.75" customHeight="1">
      <c r="A51" s="55"/>
      <c r="B51" s="56"/>
      <c r="C51" s="60"/>
      <c r="D51" s="66"/>
      <c r="E51" s="97"/>
      <c r="F51" s="67"/>
      <c r="G51" s="67"/>
      <c r="H51" s="67"/>
      <c r="I51" s="67"/>
      <c r="J51" s="67"/>
      <c r="K51" s="67"/>
      <c r="L51" s="67"/>
      <c r="M51" s="68"/>
      <c r="N51" s="64"/>
      <c r="O51" s="56"/>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row>
    <row r="52" spans="1:45" ht="18.75" customHeight="1">
      <c r="A52" s="55"/>
      <c r="B52" s="56"/>
      <c r="C52" s="60"/>
      <c r="D52" s="66"/>
      <c r="E52" s="97"/>
      <c r="F52" s="67"/>
      <c r="G52" s="67"/>
      <c r="H52" s="67"/>
      <c r="I52" s="67"/>
      <c r="J52" s="67"/>
      <c r="K52" s="67"/>
      <c r="L52" s="67"/>
      <c r="M52" s="68"/>
      <c r="N52" s="64"/>
      <c r="O52" s="56"/>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row>
    <row r="53" spans="1:45" ht="18.75" customHeight="1">
      <c r="A53" s="55"/>
      <c r="B53" s="56"/>
      <c r="C53" s="60"/>
      <c r="D53" s="66"/>
      <c r="E53" s="67"/>
      <c r="F53" s="67"/>
      <c r="G53" s="67"/>
      <c r="H53" s="98"/>
      <c r="I53" s="67"/>
      <c r="J53" s="67"/>
      <c r="K53" s="67"/>
      <c r="L53" s="67"/>
      <c r="M53" s="68"/>
      <c r="N53" s="64"/>
      <c r="O53" s="56"/>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row>
    <row r="54" spans="1:45" ht="18.75" customHeight="1">
      <c r="A54" s="55"/>
      <c r="B54" s="56"/>
      <c r="C54" s="60"/>
      <c r="D54" s="94"/>
      <c r="E54" s="95" t="s">
        <v>122</v>
      </c>
      <c r="F54" s="99"/>
      <c r="G54" s="99"/>
      <c r="H54" s="100"/>
      <c r="I54" s="99"/>
      <c r="J54" s="99"/>
      <c r="K54" s="99"/>
      <c r="L54" s="99"/>
      <c r="M54" s="101"/>
      <c r="N54" s="64"/>
      <c r="O54" s="56"/>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row>
    <row r="55" spans="1:45" ht="18.75" customHeight="1">
      <c r="A55" s="55"/>
      <c r="B55" s="56"/>
      <c r="C55" s="60"/>
      <c r="D55" s="66"/>
      <c r="E55" s="67"/>
      <c r="F55" s="67"/>
      <c r="G55" s="67"/>
      <c r="H55" s="102"/>
      <c r="I55" s="67"/>
      <c r="J55" s="67"/>
      <c r="K55" s="67"/>
      <c r="L55" s="67"/>
      <c r="M55" s="68"/>
      <c r="N55" s="64"/>
      <c r="O55" s="56"/>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row>
    <row r="56" spans="1:45" ht="18.75" customHeight="1">
      <c r="A56" s="55"/>
      <c r="B56" s="56"/>
      <c r="C56" s="60"/>
      <c r="D56" s="66"/>
      <c r="E56" s="67"/>
      <c r="F56" s="67"/>
      <c r="G56" s="67"/>
      <c r="H56" s="102"/>
      <c r="I56" s="67"/>
      <c r="J56" s="67"/>
      <c r="K56" s="67"/>
      <c r="L56" s="67"/>
      <c r="M56" s="68"/>
      <c r="N56" s="64"/>
      <c r="O56" s="56"/>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row>
    <row r="57" spans="1:45" ht="18.75" customHeight="1">
      <c r="A57" s="55"/>
      <c r="B57" s="56"/>
      <c r="C57" s="60"/>
      <c r="D57" s="66"/>
      <c r="E57" s="67"/>
      <c r="F57" s="67"/>
      <c r="G57" s="67"/>
      <c r="H57" s="102"/>
      <c r="I57" s="67"/>
      <c r="J57" s="67"/>
      <c r="K57" s="67"/>
      <c r="L57" s="67"/>
      <c r="M57" s="68"/>
      <c r="N57" s="64"/>
      <c r="O57" s="56"/>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row>
    <row r="58" spans="1:45" ht="18.75" customHeight="1">
      <c r="A58" s="55"/>
      <c r="B58" s="56"/>
      <c r="C58" s="60"/>
      <c r="D58" s="66"/>
      <c r="E58" s="67"/>
      <c r="F58" s="67"/>
      <c r="G58" s="67"/>
      <c r="H58" s="102"/>
      <c r="I58" s="67"/>
      <c r="J58" s="67"/>
      <c r="K58" s="67"/>
      <c r="L58" s="67"/>
      <c r="M58" s="68"/>
      <c r="N58" s="64"/>
      <c r="O58" s="56"/>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row>
    <row r="59" spans="1:45" ht="18.75" customHeight="1">
      <c r="A59" s="55"/>
      <c r="B59" s="56"/>
      <c r="C59" s="60"/>
      <c r="D59" s="66"/>
      <c r="E59" s="67"/>
      <c r="F59" s="67"/>
      <c r="G59" s="67"/>
      <c r="H59" s="102"/>
      <c r="I59" s="67"/>
      <c r="J59" s="67"/>
      <c r="K59" s="67"/>
      <c r="L59" s="67"/>
      <c r="M59" s="68"/>
      <c r="N59" s="64"/>
      <c r="O59" s="56"/>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row>
    <row r="60" spans="1:45" ht="18.75" customHeight="1">
      <c r="A60" s="55"/>
      <c r="B60" s="56"/>
      <c r="C60" s="60"/>
      <c r="D60" s="224"/>
      <c r="E60" s="225"/>
      <c r="F60" s="225"/>
      <c r="G60" s="225"/>
      <c r="H60" s="225"/>
      <c r="I60" s="225"/>
      <c r="J60" s="225"/>
      <c r="K60" s="225"/>
      <c r="L60" s="225"/>
      <c r="M60" s="226"/>
      <c r="N60" s="64"/>
      <c r="O60" s="56"/>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row>
    <row r="61" spans="1:45" ht="13.5" thickBot="1">
      <c r="A61" s="55"/>
      <c r="B61" s="56"/>
      <c r="C61" s="60"/>
      <c r="D61" s="70"/>
      <c r="E61" s="71"/>
      <c r="F61" s="71"/>
      <c r="G61" s="71"/>
      <c r="H61" s="71"/>
      <c r="I61" s="71"/>
      <c r="J61" s="71"/>
      <c r="K61" s="71"/>
      <c r="L61" s="71"/>
      <c r="M61" s="72"/>
      <c r="N61" s="64"/>
      <c r="O61" s="56"/>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row>
    <row r="62" spans="1:45" ht="7.5" customHeight="1">
      <c r="A62" s="55"/>
      <c r="B62" s="56"/>
      <c r="C62" s="60"/>
      <c r="D62" s="225"/>
      <c r="E62" s="225"/>
      <c r="F62" s="225"/>
      <c r="G62" s="225"/>
      <c r="H62" s="225"/>
      <c r="I62" s="225"/>
      <c r="J62" s="225"/>
      <c r="K62" s="225"/>
      <c r="L62" s="225"/>
      <c r="M62" s="225"/>
      <c r="N62" s="64"/>
      <c r="O62" s="56"/>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row>
    <row r="63" spans="1:45" ht="7.5" customHeight="1">
      <c r="A63" s="55"/>
      <c r="B63" s="56"/>
      <c r="C63" s="103"/>
      <c r="D63" s="104"/>
      <c r="E63" s="104"/>
      <c r="F63" s="104"/>
      <c r="G63" s="104"/>
      <c r="H63" s="104"/>
      <c r="I63" s="104"/>
      <c r="J63" s="104"/>
      <c r="K63" s="104"/>
      <c r="L63" s="104"/>
      <c r="M63" s="104"/>
      <c r="N63" s="105"/>
      <c r="O63" s="56"/>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row>
    <row r="64" spans="1:45" ht="3.75" customHeight="1">
      <c r="A64" s="55"/>
      <c r="B64" s="56"/>
      <c r="C64" s="56"/>
      <c r="D64" s="56"/>
      <c r="E64" s="56"/>
      <c r="F64" s="56"/>
      <c r="G64" s="56"/>
      <c r="H64" s="56"/>
      <c r="I64" s="56"/>
      <c r="J64" s="56"/>
      <c r="K64" s="56"/>
      <c r="L64" s="56"/>
      <c r="M64" s="56"/>
      <c r="N64" s="56"/>
      <c r="O64" s="56"/>
      <c r="P64" s="55"/>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row>
    <row r="65" spans="1:45">
      <c r="A65" s="54"/>
      <c r="B65" s="55"/>
      <c r="C65" s="54"/>
      <c r="D65" s="54"/>
      <c r="E65" s="54"/>
      <c r="F65" s="54"/>
      <c r="G65" s="54"/>
      <c r="H65" s="54"/>
      <c r="I65" s="54"/>
      <c r="J65" s="54"/>
      <c r="K65" s="54"/>
      <c r="L65" s="54"/>
      <c r="M65" s="54"/>
      <c r="N65" s="54"/>
      <c r="O65" s="55"/>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row>
    <row r="66" spans="1:45">
      <c r="A66" s="106"/>
      <c r="B66" s="54"/>
      <c r="C66" s="54"/>
      <c r="D66" s="54"/>
      <c r="E66" s="54"/>
      <c r="F66" s="54"/>
      <c r="G66" s="54"/>
      <c r="H66" s="54"/>
      <c r="I66" s="54"/>
      <c r="J66" s="54"/>
      <c r="K66" s="54"/>
      <c r="L66" s="54"/>
      <c r="M66" s="54"/>
      <c r="N66" s="54"/>
      <c r="O66" s="55"/>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06"/>
    </row>
    <row r="67" spans="1:45">
      <c r="A67" s="54"/>
      <c r="B67" s="54"/>
      <c r="C67" s="54"/>
      <c r="D67" s="54"/>
      <c r="E67" s="54"/>
      <c r="F67" s="54"/>
      <c r="G67" s="54"/>
      <c r="H67" s="54"/>
      <c r="I67" s="54"/>
      <c r="J67" s="54"/>
      <c r="K67" s="54"/>
      <c r="L67" s="54"/>
      <c r="M67" s="54"/>
      <c r="N67" s="54"/>
      <c r="O67" s="55"/>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row>
    <row r="68" spans="1:45">
      <c r="A68" s="54"/>
      <c r="B68" s="54"/>
      <c r="C68" s="54"/>
      <c r="D68" s="54"/>
      <c r="E68" s="54"/>
      <c r="F68" s="54"/>
      <c r="G68" s="54"/>
      <c r="H68" s="54"/>
      <c r="I68" s="54"/>
      <c r="J68" s="54"/>
      <c r="K68" s="54"/>
      <c r="L68" s="54"/>
      <c r="M68" s="54"/>
      <c r="N68" s="54"/>
      <c r="O68" s="55"/>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row>
    <row r="69" spans="1:45">
      <c r="A69" s="54"/>
      <c r="B69" s="54"/>
      <c r="C69" s="54"/>
      <c r="D69" s="54"/>
      <c r="E69" s="54"/>
      <c r="F69" s="54"/>
      <c r="G69" s="54"/>
      <c r="H69" s="54"/>
      <c r="I69" s="54"/>
      <c r="J69" s="54"/>
      <c r="K69" s="54"/>
      <c r="L69" s="54"/>
      <c r="M69" s="54"/>
      <c r="N69" s="54"/>
      <c r="O69" s="55"/>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row>
    <row r="70" spans="1:45">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row>
    <row r="71" spans="1:45">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row>
    <row r="72" spans="1:45">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row>
    <row r="73" spans="1:45">
      <c r="A73" s="54"/>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row>
    <row r="74" spans="1:45">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row>
    <row r="75" spans="1:45">
      <c r="A75" s="54"/>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row>
    <row r="76" spans="1:45">
      <c r="A76" s="54"/>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row>
    <row r="77" spans="1:45">
      <c r="A77" s="54"/>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row>
    <row r="78" spans="1:45">
      <c r="A78" s="54"/>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row>
    <row r="79" spans="1:45">
      <c r="A79" s="54"/>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row>
    <row r="80" spans="1:45">
      <c r="A80" s="54"/>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row>
    <row r="81" spans="1:45">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row>
    <row r="82" spans="1:45">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row>
    <row r="83" spans="1:45">
      <c r="A83" s="54"/>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row>
    <row r="84" spans="1:45">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row>
    <row r="85" spans="1:45">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row>
    <row r="86" spans="1:45">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row>
    <row r="87" spans="1:45">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row>
    <row r="88" spans="1:45">
      <c r="A88" s="54"/>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row>
    <row r="89" spans="1:45">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row>
    <row r="90" spans="1:45">
      <c r="A90" s="54"/>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row>
    <row r="91" spans="1:45">
      <c r="A91" s="54"/>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row>
    <row r="92" spans="1:45">
      <c r="A92" s="54"/>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row>
    <row r="93" spans="1:45">
      <c r="A93" s="54"/>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row>
    <row r="94" spans="1:45">
      <c r="A94" s="54"/>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row>
    <row r="95" spans="1:45">
      <c r="A95" s="54"/>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row>
    <row r="96" spans="1:45">
      <c r="A96" s="54"/>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row>
    <row r="97" spans="1:45">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row>
    <row r="98" spans="1:45">
      <c r="A98" s="54"/>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row>
    <row r="99" spans="1:45">
      <c r="A99" s="54"/>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row>
    <row r="100" spans="1:45">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row>
    <row r="101" spans="1:45">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row>
    <row r="102" spans="1:45">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row>
    <row r="103" spans="1:45">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row>
  </sheetData>
  <mergeCells count="2">
    <mergeCell ref="D60:M60"/>
    <mergeCell ref="D62:M62"/>
  </mergeCells>
  <pageMargins left="0.70866141732283472" right="0.70866141732283472" top="0.78740157480314965" bottom="0.78740157480314965" header="0.31496062992125984" footer="0.31496062992125984"/>
  <pageSetup paperSize="9" scale="6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tabColor rgb="FFFFFF00"/>
    <pageSetUpPr fitToPage="1"/>
  </sheetPr>
  <dimension ref="A1:T90"/>
  <sheetViews>
    <sheetView showGridLines="0" zoomScale="130" zoomScaleNormal="130" workbookViewId="0"/>
  </sheetViews>
  <sheetFormatPr baseColWidth="10" defaultRowHeight="12.75" outlineLevelRow="1"/>
  <cols>
    <col min="1" max="2" width="3.140625" customWidth="1"/>
    <col min="3" max="3" width="45.42578125" customWidth="1"/>
    <col min="5" max="5" width="32.42578125" customWidth="1"/>
    <col min="6" max="6" width="22" customWidth="1"/>
    <col min="7" max="7" width="18.42578125" customWidth="1"/>
    <col min="9" max="9" width="13.85546875" customWidth="1"/>
  </cols>
  <sheetData>
    <row r="1" spans="1:14" ht="24" customHeight="1">
      <c r="A1" s="43"/>
      <c r="B1" s="43"/>
      <c r="C1" s="43" t="s">
        <v>75</v>
      </c>
      <c r="D1" s="43"/>
      <c r="E1" s="43"/>
      <c r="F1" s="43"/>
      <c r="G1" s="43"/>
      <c r="H1" s="43"/>
      <c r="I1" s="43"/>
      <c r="J1" s="43"/>
      <c r="K1" s="43"/>
      <c r="L1" s="43"/>
      <c r="M1" s="43"/>
      <c r="N1" s="43"/>
    </row>
    <row r="2" spans="1:14" ht="16.5" customHeight="1">
      <c r="C2" s="3" t="str">
        <f>Timing!C2</f>
        <v>Modell: Projektfinanzierung</v>
      </c>
      <c r="D2" s="42"/>
      <c r="E2" s="42"/>
      <c r="F2" s="42"/>
      <c r="G2" s="42"/>
      <c r="H2" s="42"/>
      <c r="I2" s="42"/>
      <c r="J2" s="42"/>
      <c r="K2" s="42"/>
      <c r="L2" s="42"/>
    </row>
    <row r="3" spans="1:14" ht="16.5" customHeight="1">
      <c r="C3" s="3"/>
      <c r="D3" s="3"/>
      <c r="E3" s="36"/>
      <c r="F3" s="42"/>
      <c r="G3" s="116"/>
      <c r="H3" s="116"/>
      <c r="I3" s="117"/>
    </row>
    <row r="4" spans="1:14" s="20" customFormat="1" ht="10.5" customHeight="1">
      <c r="C4" s="3"/>
      <c r="D4" s="3"/>
      <c r="E4" s="36"/>
      <c r="F4" s="42"/>
      <c r="G4" s="116"/>
      <c r="H4" s="116"/>
    </row>
    <row r="5" spans="1:14" s="20" customFormat="1" ht="10.5" customHeight="1"/>
    <row r="6" spans="1:14" s="20" customFormat="1" ht="24" thickBot="1">
      <c r="A6" s="40"/>
      <c r="B6" s="40"/>
      <c r="C6" s="40" t="s">
        <v>57</v>
      </c>
      <c r="D6" s="1"/>
      <c r="E6" s="40"/>
      <c r="F6" s="40"/>
      <c r="G6" s="40"/>
      <c r="H6" s="40"/>
      <c r="I6" s="40"/>
      <c r="J6" s="40"/>
      <c r="K6" s="40"/>
      <c r="L6" s="40"/>
      <c r="M6" s="40"/>
      <c r="N6" s="40"/>
    </row>
    <row r="7" spans="1:14" s="20" customFormat="1" ht="11.25" customHeight="1" outlineLevel="1">
      <c r="B7" s="38"/>
      <c r="C7" s="2"/>
    </row>
    <row r="8" spans="1:14" s="20" customFormat="1" ht="20.25" outlineLevel="1">
      <c r="C8" s="2" t="s">
        <v>74</v>
      </c>
      <c r="D8" s="41"/>
      <c r="E8" s="41"/>
      <c r="F8" s="41"/>
      <c r="G8" s="41"/>
      <c r="H8" s="41"/>
    </row>
    <row r="9" spans="1:14" s="41" customFormat="1" ht="15" outlineLevel="1">
      <c r="B9" s="143"/>
      <c r="C9" s="3" t="s">
        <v>23</v>
      </c>
      <c r="D9"/>
      <c r="E9" s="4"/>
      <c r="F9" s="3" t="s">
        <v>2</v>
      </c>
      <c r="G9"/>
      <c r="H9"/>
    </row>
    <row r="10" spans="1:14" s="41" customFormat="1" outlineLevel="1">
      <c r="B10" s="143"/>
      <c r="C10" t="s">
        <v>99</v>
      </c>
      <c r="D10"/>
      <c r="E10" s="48" t="s">
        <v>195</v>
      </c>
      <c r="F10" s="41" t="s">
        <v>97</v>
      </c>
      <c r="G10"/>
      <c r="H10"/>
    </row>
    <row r="11" spans="1:14" s="41" customFormat="1" outlineLevel="1">
      <c r="B11" s="143"/>
      <c r="C11" t="s">
        <v>21</v>
      </c>
      <c r="D11"/>
      <c r="E11" s="48" t="s">
        <v>196</v>
      </c>
      <c r="F11" s="41" t="s">
        <v>98</v>
      </c>
      <c r="G11" s="39"/>
      <c r="H11"/>
    </row>
    <row r="12" spans="1:14" s="41" customFormat="1" outlineLevel="1">
      <c r="B12" s="143"/>
      <c r="C12" t="s">
        <v>22</v>
      </c>
      <c r="D12"/>
      <c r="E12" s="48" t="s">
        <v>197</v>
      </c>
      <c r="F12" t="s">
        <v>96</v>
      </c>
      <c r="G12" s="39"/>
      <c r="H12"/>
    </row>
    <row r="13" spans="1:14" s="41" customFormat="1" outlineLevel="1">
      <c r="B13" s="143"/>
      <c r="C13" s="42"/>
    </row>
    <row r="14" spans="1:14" s="41" customFormat="1" outlineLevel="1">
      <c r="B14" s="143"/>
      <c r="C14" s="42" t="s">
        <v>73</v>
      </c>
      <c r="D14" s="20"/>
      <c r="E14" s="15" t="str">
        <f ca="1">MID(CELL("Dateiname"),SEARCH("[",CELL("Dateiname"))+1,SEARCH("]",CELL("Dateiname"))-SEARCH("[",CELL("Dateiname"))-1)</f>
        <v>004_Finanzierungskaskade.xlsx</v>
      </c>
      <c r="F14" s="41" t="s">
        <v>100</v>
      </c>
    </row>
    <row r="15" spans="1:14" s="41" customFormat="1" outlineLevel="1">
      <c r="B15" s="143"/>
      <c r="C15" s="42"/>
    </row>
    <row r="16" spans="1:14" s="20" customFormat="1" outlineLevel="1">
      <c r="B16" s="143"/>
      <c r="C16" s="42" t="s">
        <v>58</v>
      </c>
      <c r="E16" s="48" t="s">
        <v>92</v>
      </c>
      <c r="F16" s="52" t="s">
        <v>101</v>
      </c>
    </row>
    <row r="17" spans="1:14" s="20" customFormat="1" outlineLevel="1">
      <c r="B17" s="143"/>
      <c r="C17" s="42" t="s">
        <v>59</v>
      </c>
      <c r="E17" s="48" t="s">
        <v>93</v>
      </c>
    </row>
    <row r="18" spans="1:14" s="20" customFormat="1" outlineLevel="1">
      <c r="B18" s="143"/>
      <c r="C18" s="42" t="s">
        <v>60</v>
      </c>
      <c r="E18" s="50">
        <v>44231</v>
      </c>
    </row>
    <row r="19" spans="1:14" outlineLevel="1">
      <c r="B19" s="143"/>
      <c r="C19" s="42"/>
    </row>
    <row r="20" spans="1:14" outlineLevel="1">
      <c r="B20" s="143"/>
      <c r="C20" s="42" t="s">
        <v>94</v>
      </c>
      <c r="E20" s="15" t="s">
        <v>6</v>
      </c>
    </row>
    <row r="21" spans="1:14" s="39" customFormat="1" outlineLevel="1">
      <c r="B21" s="143"/>
      <c r="C21" s="42" t="s">
        <v>61</v>
      </c>
      <c r="E21" s="51">
        <f>YEAR(E26)</f>
        <v>2014</v>
      </c>
      <c r="F21" s="39" t="s">
        <v>95</v>
      </c>
    </row>
    <row r="22" spans="1:14" s="39" customFormat="1" outlineLevel="1">
      <c r="B22" s="143"/>
      <c r="C22" s="42"/>
    </row>
    <row r="23" spans="1:14" s="39" customFormat="1" outlineLevel="1">
      <c r="C23" s="42"/>
    </row>
    <row r="24" spans="1:14" s="39" customFormat="1" ht="24" thickBot="1">
      <c r="A24" s="40"/>
      <c r="B24" s="40"/>
      <c r="C24" s="40" t="s">
        <v>102</v>
      </c>
      <c r="D24" s="1"/>
      <c r="E24" s="40"/>
      <c r="F24" s="40"/>
      <c r="G24" s="40"/>
      <c r="H24" s="40"/>
      <c r="I24" s="40"/>
      <c r="J24" s="40"/>
      <c r="K24" s="40"/>
      <c r="L24" s="40"/>
      <c r="M24" s="40"/>
      <c r="N24" s="40"/>
    </row>
    <row r="25" spans="1:14" s="39" customFormat="1" outlineLevel="1">
      <c r="B25" s="107"/>
      <c r="C25" s="107"/>
      <c r="D25" s="107"/>
      <c r="E25"/>
      <c r="F25"/>
      <c r="G25"/>
    </row>
    <row r="26" spans="1:14" s="39" customFormat="1" outlineLevel="1">
      <c r="B26"/>
      <c r="C26" t="s">
        <v>126</v>
      </c>
      <c r="D26"/>
      <c r="E26" s="108">
        <v>41820</v>
      </c>
      <c r="F26" t="s">
        <v>127</v>
      </c>
      <c r="G26"/>
    </row>
    <row r="27" spans="1:14" s="39" customFormat="1" outlineLevel="1">
      <c r="C27" s="42"/>
    </row>
    <row r="28" spans="1:14" s="39" customFormat="1" outlineLevel="1">
      <c r="C28" s="110" t="s">
        <v>176</v>
      </c>
      <c r="D28" s="26">
        <f>VLOOKUP(E28,Formate!$J$80:$K$83,2,FALSE)</f>
        <v>1</v>
      </c>
      <c r="E28" s="109" t="s">
        <v>135</v>
      </c>
    </row>
    <row r="29" spans="1:14" s="39" customFormat="1" outlineLevel="1">
      <c r="C29" s="42" t="s">
        <v>127</v>
      </c>
      <c r="E29" s="113">
        <f>Startdatum+1</f>
        <v>41821</v>
      </c>
      <c r="F29" s="111" t="s">
        <v>130</v>
      </c>
    </row>
    <row r="30" spans="1:14" s="39" customFormat="1" outlineLevel="1">
      <c r="C30" s="42" t="s">
        <v>128</v>
      </c>
      <c r="D30" s="8" t="s">
        <v>149</v>
      </c>
      <c r="E30" s="114">
        <v>6</v>
      </c>
    </row>
    <row r="31" spans="1:14" s="39" customFormat="1" outlineLevel="1">
      <c r="C31" s="42" t="s">
        <v>129</v>
      </c>
      <c r="E31" s="113">
        <f>EOMONTH(E29,D28*E30-1)</f>
        <v>42004</v>
      </c>
      <c r="F31" s="39" t="s">
        <v>131</v>
      </c>
    </row>
    <row r="32" spans="1:14" s="39" customFormat="1" outlineLevel="1">
      <c r="C32" s="42"/>
    </row>
    <row r="33" spans="1:20" s="39" customFormat="1" outlineLevel="1">
      <c r="C33" s="110" t="s">
        <v>175</v>
      </c>
      <c r="D33" s="26">
        <f>VLOOKUP(E33,Formate!$J$80:$K$83,2,FALSE)</f>
        <v>1</v>
      </c>
      <c r="E33" s="109" t="s">
        <v>135</v>
      </c>
    </row>
    <row r="34" spans="1:20" s="39" customFormat="1" outlineLevel="1">
      <c r="C34" s="42" t="s">
        <v>127</v>
      </c>
      <c r="E34" s="113">
        <f>E31+1</f>
        <v>42005</v>
      </c>
      <c r="F34" s="111" t="s">
        <v>132</v>
      </c>
    </row>
    <row r="35" spans="1:20" s="39" customFormat="1" outlineLevel="1">
      <c r="C35" s="42" t="s">
        <v>128</v>
      </c>
      <c r="D35" s="8" t="s">
        <v>149</v>
      </c>
      <c r="E35" s="114">
        <v>72</v>
      </c>
    </row>
    <row r="36" spans="1:20" s="39" customFormat="1" outlineLevel="1">
      <c r="C36" s="42" t="s">
        <v>129</v>
      </c>
      <c r="E36" s="113">
        <f>EOMONTH(E34,D33*E35-1)</f>
        <v>44196</v>
      </c>
      <c r="F36" s="111" t="s">
        <v>133</v>
      </c>
    </row>
    <row r="37" spans="1:20" s="39" customFormat="1" outlineLevel="1">
      <c r="C37" s="42"/>
      <c r="E37" s="112"/>
    </row>
    <row r="38" spans="1:20" s="111" customFormat="1" outlineLevel="1">
      <c r="C38" s="42" t="s">
        <v>164</v>
      </c>
      <c r="D38" s="49">
        <f>IF(E30+E35&gt;120,1,0)</f>
        <v>0</v>
      </c>
    </row>
    <row r="39" spans="1:20" s="111" customFormat="1" outlineLevel="1">
      <c r="C39" s="42"/>
    </row>
    <row r="40" spans="1:20" s="111" customFormat="1" outlineLevel="1">
      <c r="C40" s="42"/>
      <c r="S40" s="132"/>
      <c r="T40" s="132"/>
    </row>
    <row r="41" spans="1:20" s="111" customFormat="1" ht="24" thickBot="1">
      <c r="A41" s="146"/>
      <c r="B41" s="40"/>
      <c r="C41" s="40" t="s">
        <v>176</v>
      </c>
      <c r="D41" s="1"/>
      <c r="E41" s="40"/>
      <c r="F41" s="40"/>
      <c r="G41" s="40"/>
      <c r="H41" s="40"/>
      <c r="I41" s="40"/>
      <c r="J41" s="40"/>
      <c r="K41" s="40"/>
      <c r="L41" s="40"/>
      <c r="M41" s="40"/>
      <c r="N41" s="40"/>
      <c r="O41" s="146"/>
      <c r="P41" s="146"/>
      <c r="Q41" s="146"/>
      <c r="S41" s="132"/>
      <c r="T41" s="132"/>
    </row>
    <row r="42" spans="1:20" ht="20.25">
      <c r="C42" s="2" t="s">
        <v>212</v>
      </c>
    </row>
    <row r="43" spans="1:20">
      <c r="I43" s="155" t="s">
        <v>218</v>
      </c>
    </row>
    <row r="44" spans="1:20">
      <c r="C44" s="11" t="s">
        <v>213</v>
      </c>
      <c r="D44" s="11" t="s">
        <v>214</v>
      </c>
      <c r="F44" s="11" t="s">
        <v>216</v>
      </c>
      <c r="G44" s="11" t="s">
        <v>217</v>
      </c>
      <c r="H44" s="11" t="s">
        <v>216</v>
      </c>
      <c r="I44" s="153">
        <v>1</v>
      </c>
      <c r="J44" s="153">
        <f>I44+1</f>
        <v>2</v>
      </c>
      <c r="K44" s="153">
        <f t="shared" ref="K44:N44" si="0">J44+1</f>
        <v>3</v>
      </c>
      <c r="L44" s="153">
        <f t="shared" si="0"/>
        <v>4</v>
      </c>
      <c r="M44" s="153">
        <f t="shared" si="0"/>
        <v>5</v>
      </c>
      <c r="N44" s="153">
        <f t="shared" si="0"/>
        <v>6</v>
      </c>
    </row>
    <row r="45" spans="1:20">
      <c r="C45" s="150" t="s">
        <v>204</v>
      </c>
      <c r="D45" s="161">
        <v>1</v>
      </c>
      <c r="E45" s="8" t="s">
        <v>215</v>
      </c>
      <c r="F45" s="151">
        <v>2500</v>
      </c>
      <c r="G45" s="49">
        <f>IF(OR(H45=1,H45=0),0,1)</f>
        <v>0</v>
      </c>
      <c r="H45" s="154">
        <f>SUM(I45:N45)</f>
        <v>1</v>
      </c>
      <c r="I45" s="152">
        <v>0.2</v>
      </c>
      <c r="J45" s="152">
        <v>0.2</v>
      </c>
      <c r="K45" s="152">
        <v>0.2</v>
      </c>
      <c r="L45" s="152">
        <v>0.2</v>
      </c>
      <c r="M45" s="152">
        <v>0.2</v>
      </c>
      <c r="N45" s="152">
        <v>0</v>
      </c>
    </row>
    <row r="46" spans="1:20">
      <c r="C46" s="150" t="s">
        <v>205</v>
      </c>
      <c r="D46" s="161">
        <v>1</v>
      </c>
      <c r="E46" s="8" t="s">
        <v>215</v>
      </c>
      <c r="F46" s="151">
        <v>900</v>
      </c>
      <c r="G46" s="49">
        <f t="shared" ref="G46:G54" si="1">IF(OR(H46=1,H46=0),0,1)</f>
        <v>0</v>
      </c>
      <c r="H46" s="154">
        <f t="shared" ref="H46:H54" si="2">SUM(I46:N46)</f>
        <v>1</v>
      </c>
      <c r="I46" s="152">
        <v>0.8</v>
      </c>
      <c r="J46" s="152"/>
      <c r="K46" s="152"/>
      <c r="L46" s="152"/>
      <c r="M46" s="152"/>
      <c r="N46" s="152">
        <v>0.2</v>
      </c>
    </row>
    <row r="47" spans="1:20">
      <c r="C47" s="150" t="s">
        <v>206</v>
      </c>
      <c r="D47" s="161">
        <v>1</v>
      </c>
      <c r="E47" s="8" t="s">
        <v>215</v>
      </c>
      <c r="F47" s="151">
        <v>500</v>
      </c>
      <c r="G47" s="49">
        <f t="shared" si="1"/>
        <v>0</v>
      </c>
      <c r="H47" s="154">
        <f t="shared" si="2"/>
        <v>1</v>
      </c>
      <c r="I47" s="152"/>
      <c r="J47" s="152">
        <v>0.5</v>
      </c>
      <c r="K47" s="152"/>
      <c r="L47" s="152">
        <v>0.5</v>
      </c>
      <c r="M47" s="152"/>
      <c r="N47" s="152"/>
    </row>
    <row r="48" spans="1:20">
      <c r="C48" s="150" t="s">
        <v>207</v>
      </c>
      <c r="D48" s="161">
        <v>1</v>
      </c>
      <c r="E48" s="8" t="s">
        <v>215</v>
      </c>
      <c r="F48" s="151">
        <v>200</v>
      </c>
      <c r="G48" s="49">
        <f t="shared" si="1"/>
        <v>0</v>
      </c>
      <c r="H48" s="154">
        <f t="shared" si="2"/>
        <v>1</v>
      </c>
      <c r="I48" s="152"/>
      <c r="J48" s="152">
        <v>0.1</v>
      </c>
      <c r="K48" s="152">
        <v>0.1</v>
      </c>
      <c r="L48" s="152">
        <v>0.3</v>
      </c>
      <c r="M48" s="152">
        <v>0.2</v>
      </c>
      <c r="N48" s="152">
        <v>0.3</v>
      </c>
    </row>
    <row r="49" spans="3:14">
      <c r="C49" s="150" t="s">
        <v>208</v>
      </c>
      <c r="D49" s="161">
        <v>2</v>
      </c>
      <c r="E49" s="8" t="s">
        <v>215</v>
      </c>
      <c r="F49" s="151">
        <v>180</v>
      </c>
      <c r="G49" s="49">
        <f t="shared" si="1"/>
        <v>0</v>
      </c>
      <c r="H49" s="154">
        <f t="shared" si="2"/>
        <v>1</v>
      </c>
      <c r="I49" s="152">
        <v>0.3</v>
      </c>
      <c r="J49" s="152">
        <v>0.3</v>
      </c>
      <c r="K49" s="152">
        <v>0.4</v>
      </c>
      <c r="L49" s="152"/>
      <c r="M49" s="152"/>
      <c r="N49" s="152"/>
    </row>
    <row r="50" spans="3:14">
      <c r="C50" s="150" t="s">
        <v>209</v>
      </c>
      <c r="D50" s="161">
        <v>1</v>
      </c>
      <c r="E50" s="8" t="s">
        <v>215</v>
      </c>
      <c r="F50" s="151">
        <v>100</v>
      </c>
      <c r="G50" s="49">
        <f t="shared" si="1"/>
        <v>0</v>
      </c>
      <c r="H50" s="154">
        <f t="shared" si="2"/>
        <v>1</v>
      </c>
      <c r="I50" s="152">
        <v>0.25</v>
      </c>
      <c r="J50" s="152">
        <v>0.25</v>
      </c>
      <c r="K50" s="152">
        <v>0.25</v>
      </c>
      <c r="L50" s="152">
        <v>0.25</v>
      </c>
      <c r="M50" s="152"/>
      <c r="N50" s="152"/>
    </row>
    <row r="51" spans="3:14">
      <c r="C51" s="150" t="s">
        <v>210</v>
      </c>
      <c r="D51" s="161">
        <v>1</v>
      </c>
      <c r="E51" s="8" t="s">
        <v>215</v>
      </c>
      <c r="F51" s="151">
        <v>210</v>
      </c>
      <c r="G51" s="49">
        <f t="shared" si="1"/>
        <v>0</v>
      </c>
      <c r="H51" s="154">
        <f t="shared" si="2"/>
        <v>1</v>
      </c>
      <c r="I51" s="152">
        <v>0.2</v>
      </c>
      <c r="J51" s="152">
        <v>0.2</v>
      </c>
      <c r="K51" s="152">
        <v>0.3</v>
      </c>
      <c r="L51" s="152">
        <v>0.15</v>
      </c>
      <c r="M51" s="152">
        <v>0.15</v>
      </c>
      <c r="N51" s="152"/>
    </row>
    <row r="52" spans="3:14">
      <c r="C52" s="150" t="s">
        <v>211</v>
      </c>
      <c r="D52" s="161">
        <v>1</v>
      </c>
      <c r="E52" s="8" t="s">
        <v>215</v>
      </c>
      <c r="F52" s="151"/>
      <c r="G52" s="49">
        <f t="shared" si="1"/>
        <v>0</v>
      </c>
      <c r="H52" s="154">
        <f t="shared" si="2"/>
        <v>0</v>
      </c>
      <c r="I52" s="152"/>
      <c r="J52" s="152"/>
      <c r="K52" s="152"/>
      <c r="L52" s="152"/>
      <c r="M52" s="152"/>
      <c r="N52" s="152"/>
    </row>
    <row r="53" spans="3:14">
      <c r="C53" s="150" t="s">
        <v>211</v>
      </c>
      <c r="D53" s="161">
        <v>1</v>
      </c>
      <c r="E53" s="8" t="s">
        <v>215</v>
      </c>
      <c r="F53" s="151"/>
      <c r="G53" s="49">
        <f t="shared" si="1"/>
        <v>0</v>
      </c>
      <c r="H53" s="154">
        <f t="shared" si="2"/>
        <v>0</v>
      </c>
      <c r="I53" s="152"/>
      <c r="J53" s="152"/>
      <c r="K53" s="152"/>
      <c r="L53" s="152"/>
      <c r="M53" s="152"/>
      <c r="N53" s="152"/>
    </row>
    <row r="54" spans="3:14">
      <c r="C54" s="150" t="s">
        <v>211</v>
      </c>
      <c r="D54" s="161">
        <v>1</v>
      </c>
      <c r="E54" s="8" t="s">
        <v>215</v>
      </c>
      <c r="F54" s="151"/>
      <c r="G54" s="49">
        <f t="shared" si="1"/>
        <v>0</v>
      </c>
      <c r="H54" s="154">
        <f t="shared" si="2"/>
        <v>0</v>
      </c>
      <c r="I54" s="152"/>
      <c r="J54" s="152"/>
      <c r="K54" s="152"/>
      <c r="L54" s="152"/>
      <c r="M54" s="152"/>
      <c r="N54" s="152"/>
    </row>
    <row r="55" spans="3:14">
      <c r="C55" s="146" t="s">
        <v>216</v>
      </c>
      <c r="E55" s="8" t="s">
        <v>215</v>
      </c>
      <c r="F55" s="156">
        <f>SUM(F45:F54)</f>
        <v>4590</v>
      </c>
      <c r="G55" s="49">
        <f>SUM(G45:G54)</f>
        <v>0</v>
      </c>
      <c r="H55" s="49">
        <f>SUM(I55:N55)-F55</f>
        <v>0</v>
      </c>
      <c r="I55" s="156">
        <f>SUMPRODUCT(($F45:$F54)*(I45:I54))</f>
        <v>1341</v>
      </c>
      <c r="J55" s="156">
        <f t="shared" ref="J55:N55" si="3">SUMPRODUCT(($F45:$F54)*(J45:J54))</f>
        <v>891</v>
      </c>
      <c r="K55" s="156">
        <f t="shared" si="3"/>
        <v>680</v>
      </c>
      <c r="L55" s="156">
        <f t="shared" si="3"/>
        <v>866.5</v>
      </c>
      <c r="M55" s="156">
        <f t="shared" si="3"/>
        <v>571.5</v>
      </c>
      <c r="N55" s="156">
        <f t="shared" si="3"/>
        <v>240</v>
      </c>
    </row>
    <row r="58" spans="3:14" ht="20.25">
      <c r="C58" s="2" t="s">
        <v>219</v>
      </c>
    </row>
    <row r="59" spans="3:14" ht="14.25" customHeight="1">
      <c r="F59" s="11"/>
      <c r="G59" s="158" t="s">
        <v>223</v>
      </c>
      <c r="H59" s="11"/>
    </row>
    <row r="60" spans="3:14" ht="18" customHeight="1">
      <c r="C60" t="s">
        <v>220</v>
      </c>
      <c r="E60" s="11" t="s">
        <v>221</v>
      </c>
      <c r="F60" s="11" t="s">
        <v>224</v>
      </c>
      <c r="G60" s="11" t="s">
        <v>225</v>
      </c>
      <c r="H60" s="11" t="s">
        <v>226</v>
      </c>
    </row>
    <row r="61" spans="3:14">
      <c r="C61" s="157">
        <v>1</v>
      </c>
      <c r="E61" s="150" t="s">
        <v>230</v>
      </c>
      <c r="F61" s="159">
        <v>15</v>
      </c>
      <c r="G61" s="160">
        <f>1/F61</f>
        <v>6.6666666666666666E-2</v>
      </c>
      <c r="H61" s="160">
        <f>G61/Monate_Jahr</f>
        <v>5.5555555555555558E-3</v>
      </c>
    </row>
    <row r="62" spans="3:14">
      <c r="C62" s="157">
        <v>2</v>
      </c>
      <c r="E62" s="150" t="s">
        <v>222</v>
      </c>
      <c r="F62" s="159">
        <v>6</v>
      </c>
      <c r="G62" s="160">
        <f>1/F62</f>
        <v>0.16666666666666666</v>
      </c>
      <c r="H62" s="160">
        <f>G62/Monate_Jahr</f>
        <v>1.3888888888888888E-2</v>
      </c>
    </row>
    <row r="64" spans="3:14">
      <c r="C64" t="s">
        <v>227</v>
      </c>
    </row>
    <row r="65" spans="1:14">
      <c r="C65" t="s">
        <v>228</v>
      </c>
      <c r="E65" s="8" t="s">
        <v>229</v>
      </c>
      <c r="F65" s="161">
        <v>1</v>
      </c>
    </row>
    <row r="71" spans="1:14" ht="24" thickBot="1">
      <c r="A71" s="1"/>
      <c r="B71" s="1"/>
      <c r="C71" s="1" t="s">
        <v>234</v>
      </c>
      <c r="D71" s="1"/>
      <c r="E71" s="1"/>
      <c r="F71" s="1"/>
      <c r="G71" s="1"/>
      <c r="H71" s="1"/>
      <c r="I71" s="1"/>
      <c r="J71" s="1"/>
      <c r="K71" s="1"/>
      <c r="L71" s="1"/>
      <c r="M71" s="1"/>
      <c r="N71" s="1"/>
    </row>
    <row r="72" spans="1:14" ht="20.25">
      <c r="A72" s="146"/>
      <c r="B72" s="146"/>
      <c r="C72" s="2" t="s">
        <v>235</v>
      </c>
      <c r="D72" s="146"/>
      <c r="E72" s="146"/>
    </row>
    <row r="73" spans="1:14">
      <c r="A73" s="146"/>
      <c r="B73" s="146"/>
      <c r="C73" s="42" t="s">
        <v>236</v>
      </c>
      <c r="D73" s="146"/>
      <c r="E73" s="8" t="s">
        <v>237</v>
      </c>
      <c r="F73" s="151">
        <v>1500</v>
      </c>
    </row>
    <row r="74" spans="1:14">
      <c r="A74" s="146"/>
      <c r="B74" s="146"/>
      <c r="C74" s="42"/>
      <c r="D74" s="146"/>
      <c r="E74" s="146"/>
    </row>
    <row r="75" spans="1:14" ht="20.25">
      <c r="A75" s="146"/>
      <c r="B75" s="146"/>
      <c r="C75" s="2" t="s">
        <v>238</v>
      </c>
      <c r="D75" s="146"/>
      <c r="E75" s="8"/>
    </row>
    <row r="76" spans="1:14" ht="15">
      <c r="A76" s="146"/>
      <c r="B76" s="146"/>
      <c r="C76" s="3" t="s">
        <v>239</v>
      </c>
      <c r="D76" s="146"/>
      <c r="E76" s="8"/>
    </row>
    <row r="77" spans="1:14">
      <c r="A77" s="146"/>
      <c r="B77" s="146"/>
      <c r="C77" s="42" t="s">
        <v>240</v>
      </c>
      <c r="D77" s="146"/>
      <c r="E77" s="133" t="s">
        <v>237</v>
      </c>
      <c r="F77" s="151">
        <v>3200</v>
      </c>
    </row>
    <row r="78" spans="1:14">
      <c r="A78" s="146"/>
      <c r="B78" s="146"/>
      <c r="C78" s="42" t="s">
        <v>241</v>
      </c>
      <c r="D78" s="146"/>
      <c r="E78" s="165" t="s">
        <v>163</v>
      </c>
      <c r="F78" s="168">
        <v>5</v>
      </c>
      <c r="G78" s="169">
        <f>F78*Monate_Jahr</f>
        <v>60</v>
      </c>
    </row>
    <row r="79" spans="1:14">
      <c r="A79" s="146"/>
      <c r="B79" s="146"/>
      <c r="C79" s="146" t="s">
        <v>242</v>
      </c>
      <c r="D79" s="146"/>
      <c r="E79" s="8" t="s">
        <v>163</v>
      </c>
      <c r="F79" s="168">
        <v>1</v>
      </c>
      <c r="G79" s="169">
        <f>F79*Monate_Jahr</f>
        <v>12</v>
      </c>
    </row>
    <row r="80" spans="1:14">
      <c r="A80" s="146"/>
      <c r="B80" s="146"/>
      <c r="C80" s="24" t="s">
        <v>243</v>
      </c>
      <c r="D80" s="146"/>
      <c r="E80" s="8" t="s">
        <v>109</v>
      </c>
      <c r="F80" s="113">
        <f>EDATE(Ops_Start,G79)</f>
        <v>42370</v>
      </c>
    </row>
    <row r="81" spans="1:9">
      <c r="A81" s="146"/>
      <c r="B81" s="146"/>
      <c r="C81" s="42" t="s">
        <v>244</v>
      </c>
      <c r="D81" s="146"/>
      <c r="E81" s="8" t="s">
        <v>109</v>
      </c>
      <c r="F81" s="113">
        <f>EDATE(Ops_Start,G78)-1</f>
        <v>43830</v>
      </c>
    </row>
    <row r="82" spans="1:9">
      <c r="A82" s="146"/>
      <c r="B82" s="146"/>
      <c r="C82" s="42"/>
      <c r="D82" s="146"/>
      <c r="E82" s="8"/>
    </row>
    <row r="83" spans="1:9" ht="15">
      <c r="A83" s="146"/>
      <c r="B83" s="146"/>
      <c r="C83" s="3" t="s">
        <v>245</v>
      </c>
      <c r="D83" s="146"/>
      <c r="E83" s="8"/>
    </row>
    <row r="84" spans="1:9">
      <c r="A84" s="146"/>
      <c r="B84" s="146"/>
      <c r="C84" s="42" t="s">
        <v>246</v>
      </c>
      <c r="D84" s="146"/>
      <c r="E84" s="166" t="s">
        <v>159</v>
      </c>
      <c r="F84" s="11">
        <f>Tab_Start</f>
        <v>2014</v>
      </c>
      <c r="G84" s="11">
        <f>F84+1</f>
        <v>2015</v>
      </c>
      <c r="H84" s="11">
        <f t="shared" ref="H84:I84" si="4">G84+1</f>
        <v>2016</v>
      </c>
      <c r="I84" s="170">
        <f t="shared" si="4"/>
        <v>2017</v>
      </c>
    </row>
    <row r="85" spans="1:9">
      <c r="A85" s="146"/>
      <c r="B85" s="146"/>
      <c r="C85" s="146"/>
      <c r="D85" s="146"/>
      <c r="E85" s="165" t="s">
        <v>225</v>
      </c>
      <c r="F85" s="171">
        <v>0.06</v>
      </c>
      <c r="G85" s="171">
        <v>7.4999999999999997E-2</v>
      </c>
      <c r="H85" s="171">
        <v>8.5000000000000006E-2</v>
      </c>
      <c r="I85" s="171">
        <v>8.5000000000000006E-2</v>
      </c>
    </row>
    <row r="86" spans="1:9">
      <c r="A86" s="146"/>
      <c r="B86" s="146"/>
      <c r="C86" s="42"/>
      <c r="D86" s="146"/>
      <c r="E86" s="165"/>
    </row>
    <row r="87" spans="1:9">
      <c r="A87" s="146"/>
      <c r="B87" s="146"/>
      <c r="C87" s="42" t="s">
        <v>247</v>
      </c>
      <c r="D87" s="146"/>
      <c r="E87" s="165" t="s">
        <v>248</v>
      </c>
      <c r="F87" s="171">
        <v>0.02</v>
      </c>
    </row>
    <row r="88" spans="1:9">
      <c r="A88" s="146"/>
      <c r="B88" s="146"/>
      <c r="C88" s="42" t="s">
        <v>247</v>
      </c>
      <c r="D88" s="146"/>
      <c r="E88" s="133" t="s">
        <v>237</v>
      </c>
      <c r="F88" s="172">
        <f>F77*F87</f>
        <v>64</v>
      </c>
    </row>
    <row r="89" spans="1:9">
      <c r="A89" s="146"/>
      <c r="B89" s="146"/>
      <c r="C89" s="24" t="s">
        <v>249</v>
      </c>
      <c r="D89" s="146"/>
      <c r="E89" s="165" t="s">
        <v>225</v>
      </c>
      <c r="F89" s="173">
        <v>7.4999999999999997E-3</v>
      </c>
    </row>
    <row r="90" spans="1:9">
      <c r="A90" s="146"/>
      <c r="B90" s="146"/>
      <c r="C90" s="42"/>
      <c r="D90" s="167"/>
      <c r="E90" s="8"/>
    </row>
  </sheetData>
  <sortState xmlns:xlrd2="http://schemas.microsoft.com/office/spreadsheetml/2017/richdata2" ref="C72:D72">
    <sortCondition sortBy="fontColor" ref="D73" dxfId="76"/>
  </sortState>
  <conditionalFormatting sqref="D38">
    <cfRule type="cellIs" dxfId="75" priority="25" operator="notEqual">
      <formula>0</formula>
    </cfRule>
  </conditionalFormatting>
  <conditionalFormatting sqref="G45">
    <cfRule type="cellIs" dxfId="74" priority="4" operator="notEqual">
      <formula>0</formula>
    </cfRule>
  </conditionalFormatting>
  <conditionalFormatting sqref="G46:G54">
    <cfRule type="cellIs" dxfId="73" priority="3" operator="notEqual">
      <formula>0</formula>
    </cfRule>
  </conditionalFormatting>
  <conditionalFormatting sqref="G55">
    <cfRule type="cellIs" dxfId="72" priority="2" operator="notEqual">
      <formula>0</formula>
    </cfRule>
  </conditionalFormatting>
  <conditionalFormatting sqref="H55">
    <cfRule type="cellIs" dxfId="71" priority="1" operator="notEqual">
      <formula>0</formula>
    </cfRule>
  </conditionalFormatting>
  <dataValidations count="5">
    <dataValidation allowBlank="1" showInputMessage="1" showErrorMessage="1" promptTitle="WARNUNG - Kritische Annahme" prompt="Diese Annahme ist kritisch für die Funktionsweise u. Integrität des gesamten Modells. Aus diesem Grunde sollten Änderungen am besten nur vom Entwickler des Modells bzw. sehr erfahrenen Anwendern durchgeführt werden." sqref="E26" xr:uid="{00000000-0002-0000-0200-000000000000}"/>
    <dataValidation type="list" allowBlank="1" showInputMessage="1" showErrorMessage="1" sqref="E28 E33" xr:uid="{00000000-0002-0000-0200-000001000000}">
      <formula1>Periodizitaet</formula1>
    </dataValidation>
    <dataValidation type="list" allowBlank="1" showInputMessage="1" showErrorMessage="1" sqref="D45:D54 F65" xr:uid="{00000000-0002-0000-0200-000002000000}">
      <formula1>Anlagenklasse</formula1>
    </dataValidation>
    <dataValidation type="whole" allowBlank="1" showInputMessage="1" showErrorMessage="1" errorTitle="Achtung" error="nur ganze Jahre bis max. 20" sqref="F78" xr:uid="{00000000-0002-0000-0200-000003000000}">
      <formula1>0</formula1>
      <formula2>20</formula2>
    </dataValidation>
    <dataValidation type="whole" allowBlank="1" showInputMessage="1" showErrorMessage="1" errorTitle="Achtung" error="nur ganze Jahre bis max. 3" sqref="F79" xr:uid="{00000000-0002-0000-0200-000004000000}">
      <formula1>0</formula1>
      <formula2>3</formula2>
    </dataValidation>
  </dataValidations>
  <pageMargins left="0.70866141732283472" right="0.70866141732283472" top="0.78740157480314965" bottom="0.78740157480314965" header="0.31496062992125984" footer="0.31496062992125984"/>
  <pageSetup paperSize="9" scale="63" fitToHeight="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FA106"/>
  <sheetViews>
    <sheetView showGridLines="0" zoomScale="115" zoomScaleNormal="115" workbookViewId="0">
      <pane xSplit="9" ySplit="7" topLeftCell="J8" activePane="bottomRight" state="frozenSplit"/>
      <selection pane="topRight" activeCell="J1" sqref="J1"/>
      <selection pane="bottomLeft" activeCell="A8" sqref="A8"/>
      <selection pane="bottomRight" activeCell="A2" sqref="A2"/>
    </sheetView>
  </sheetViews>
  <sheetFormatPr baseColWidth="10" defaultColWidth="0" defaultRowHeight="12.75"/>
  <cols>
    <col min="1" max="2" width="4.140625" style="146" customWidth="1"/>
    <col min="3" max="3" width="49.42578125" style="146" customWidth="1"/>
    <col min="4" max="4" width="13" style="146" customWidth="1"/>
    <col min="5" max="5" width="14.28515625" style="146" customWidth="1"/>
    <col min="6" max="6" width="9" style="146" customWidth="1"/>
    <col min="7" max="8" width="5.85546875" style="146" customWidth="1"/>
    <col min="9" max="129" width="11.42578125" style="146" customWidth="1"/>
    <col min="130" max="157" width="0" style="146" hidden="1" customWidth="1"/>
    <col min="158" max="16384" width="11.42578125" style="146" hidden="1"/>
  </cols>
  <sheetData>
    <row r="1" spans="1:129" ht="20.25">
      <c r="A1" s="43" t="s">
        <v>284</v>
      </c>
      <c r="B1" s="43"/>
      <c r="C1" s="43"/>
      <c r="D1" s="43"/>
      <c r="E1" s="43"/>
      <c r="F1" s="43"/>
      <c r="G1" s="43"/>
      <c r="H1" s="43"/>
      <c r="I1" s="43"/>
      <c r="J1" s="115"/>
    </row>
    <row r="2" spans="1:129" ht="15">
      <c r="A2" s="42"/>
      <c r="B2" s="42"/>
      <c r="C2" s="3" t="str">
        <f>Timing!C2</f>
        <v>Modell: Projektfinanzierung</v>
      </c>
      <c r="D2" s="36"/>
      <c r="E2" s="36"/>
      <c r="F2" s="36"/>
      <c r="G2" s="36"/>
      <c r="H2" s="36"/>
      <c r="I2" s="36"/>
      <c r="J2" s="36"/>
    </row>
    <row r="3" spans="1:129" ht="20.25">
      <c r="A3" s="38"/>
      <c r="B3" s="42"/>
      <c r="C3" s="3"/>
      <c r="D3" s="36"/>
      <c r="E3" s="36"/>
      <c r="F3" s="42"/>
      <c r="G3" s="116"/>
      <c r="H3" s="116"/>
      <c r="I3" s="117"/>
      <c r="J3" s="115"/>
      <c r="L3" s="115"/>
      <c r="N3" s="115"/>
      <c r="P3" s="115"/>
      <c r="R3" s="115"/>
      <c r="T3" s="115"/>
      <c r="V3" s="115"/>
      <c r="X3" s="115"/>
      <c r="Z3" s="115"/>
      <c r="AB3" s="115"/>
      <c r="AD3" s="115"/>
      <c r="AF3" s="115"/>
      <c r="AH3" s="115"/>
      <c r="AJ3" s="115"/>
      <c r="AL3" s="115"/>
      <c r="AN3" s="115"/>
      <c r="AP3" s="115"/>
      <c r="AR3" s="115"/>
      <c r="AT3" s="115"/>
      <c r="AV3" s="115"/>
      <c r="AX3" s="115"/>
      <c r="AZ3" s="115"/>
      <c r="BB3" s="115"/>
      <c r="BD3" s="115"/>
      <c r="BF3" s="115"/>
      <c r="BH3" s="115"/>
      <c r="BJ3" s="115"/>
      <c r="BL3" s="115"/>
      <c r="BN3" s="115"/>
      <c r="BP3" s="115"/>
      <c r="BR3" s="115"/>
      <c r="BT3" s="115"/>
      <c r="BV3" s="115"/>
      <c r="BX3" s="115"/>
      <c r="BZ3" s="115"/>
      <c r="CB3" s="115"/>
      <c r="CD3" s="115"/>
      <c r="CF3" s="115"/>
      <c r="CH3" s="115"/>
      <c r="CJ3" s="115"/>
      <c r="CL3" s="115"/>
      <c r="CN3" s="115"/>
      <c r="CP3" s="115"/>
      <c r="CR3" s="115"/>
      <c r="CT3" s="115"/>
      <c r="CV3" s="115"/>
      <c r="CX3" s="115"/>
      <c r="CZ3" s="115"/>
      <c r="DB3" s="115"/>
      <c r="DD3" s="115"/>
      <c r="DF3" s="115"/>
      <c r="DH3" s="115"/>
      <c r="DJ3" s="115"/>
      <c r="DL3" s="115"/>
      <c r="DN3" s="115"/>
      <c r="DP3" s="115"/>
      <c r="DR3" s="115"/>
      <c r="DT3" s="115"/>
      <c r="DV3" s="115"/>
      <c r="DX3" s="115"/>
    </row>
    <row r="4" spans="1:129" ht="15" customHeight="1">
      <c r="A4" s="38"/>
      <c r="B4" s="118"/>
      <c r="C4" s="119" t="str">
        <f>Timing!C4</f>
        <v>Start der Periode</v>
      </c>
      <c r="D4" s="120"/>
      <c r="E4" s="120"/>
      <c r="F4" s="120"/>
      <c r="G4" s="121"/>
      <c r="H4" s="117"/>
      <c r="I4" s="117"/>
      <c r="J4" s="127">
        <f>Timing!J4</f>
        <v>41821</v>
      </c>
      <c r="K4" s="127">
        <f>Timing!K4</f>
        <v>41852</v>
      </c>
      <c r="L4" s="127">
        <f>Timing!L4</f>
        <v>41883</v>
      </c>
      <c r="M4" s="127">
        <f>Timing!M4</f>
        <v>41913</v>
      </c>
      <c r="N4" s="127">
        <f>Timing!N4</f>
        <v>41944</v>
      </c>
      <c r="O4" s="127">
        <f>Timing!O4</f>
        <v>41974</v>
      </c>
      <c r="P4" s="127">
        <f>Timing!P4</f>
        <v>42005</v>
      </c>
      <c r="Q4" s="127">
        <f>Timing!Q4</f>
        <v>42036</v>
      </c>
      <c r="R4" s="127">
        <f>Timing!R4</f>
        <v>42064</v>
      </c>
      <c r="S4" s="127">
        <f>Timing!S4</f>
        <v>42095</v>
      </c>
      <c r="T4" s="127">
        <f>Timing!T4</f>
        <v>42125</v>
      </c>
      <c r="U4" s="127">
        <f>Timing!U4</f>
        <v>42156</v>
      </c>
      <c r="V4" s="127">
        <f>Timing!V4</f>
        <v>42186</v>
      </c>
      <c r="W4" s="127">
        <f>Timing!W4</f>
        <v>42217</v>
      </c>
      <c r="X4" s="127">
        <f>Timing!X4</f>
        <v>42248</v>
      </c>
      <c r="Y4" s="127">
        <f>Timing!Y4</f>
        <v>42278</v>
      </c>
      <c r="Z4" s="127">
        <f>Timing!Z4</f>
        <v>42309</v>
      </c>
      <c r="AA4" s="127">
        <f>Timing!AA4</f>
        <v>42339</v>
      </c>
      <c r="AB4" s="127">
        <f>Timing!AB4</f>
        <v>42370</v>
      </c>
      <c r="AC4" s="127">
        <f>Timing!AC4</f>
        <v>42401</v>
      </c>
      <c r="AD4" s="127">
        <f>Timing!AD4</f>
        <v>42430</v>
      </c>
      <c r="AE4" s="127">
        <f>Timing!AE4</f>
        <v>42461</v>
      </c>
      <c r="AF4" s="127">
        <f>Timing!AF4</f>
        <v>42491</v>
      </c>
      <c r="AG4" s="127">
        <f>Timing!AG4</f>
        <v>42522</v>
      </c>
      <c r="AH4" s="127">
        <f>Timing!AH4</f>
        <v>42552</v>
      </c>
      <c r="AI4" s="127">
        <f>Timing!AI4</f>
        <v>42583</v>
      </c>
      <c r="AJ4" s="127">
        <f>Timing!AJ4</f>
        <v>42614</v>
      </c>
      <c r="AK4" s="127">
        <f>Timing!AK4</f>
        <v>42644</v>
      </c>
      <c r="AL4" s="127">
        <f>Timing!AL4</f>
        <v>42675</v>
      </c>
      <c r="AM4" s="127">
        <f>Timing!AM4</f>
        <v>42705</v>
      </c>
      <c r="AN4" s="127">
        <f>Timing!AN4</f>
        <v>42736</v>
      </c>
      <c r="AO4" s="127">
        <f>Timing!AO4</f>
        <v>42767</v>
      </c>
      <c r="AP4" s="127">
        <f>Timing!AP4</f>
        <v>42795</v>
      </c>
      <c r="AQ4" s="127">
        <f>Timing!AQ4</f>
        <v>42826</v>
      </c>
      <c r="AR4" s="127">
        <f>Timing!AR4</f>
        <v>42856</v>
      </c>
      <c r="AS4" s="127">
        <f>Timing!AS4</f>
        <v>42887</v>
      </c>
      <c r="AT4" s="127">
        <f>Timing!AT4</f>
        <v>42917</v>
      </c>
      <c r="AU4" s="127">
        <f>Timing!AU4</f>
        <v>42948</v>
      </c>
      <c r="AV4" s="127">
        <f>Timing!AV4</f>
        <v>42979</v>
      </c>
      <c r="AW4" s="127">
        <f>Timing!AW4</f>
        <v>43009</v>
      </c>
      <c r="AX4" s="127">
        <f>Timing!AX4</f>
        <v>43040</v>
      </c>
      <c r="AY4" s="127">
        <f>Timing!AY4</f>
        <v>43070</v>
      </c>
      <c r="AZ4" s="127">
        <f>Timing!AZ4</f>
        <v>43101</v>
      </c>
      <c r="BA4" s="127">
        <f>Timing!BA4</f>
        <v>43132</v>
      </c>
      <c r="BB4" s="127">
        <f>Timing!BB4</f>
        <v>43160</v>
      </c>
      <c r="BC4" s="127">
        <f>Timing!BC4</f>
        <v>43191</v>
      </c>
      <c r="BD4" s="127">
        <f>Timing!BD4</f>
        <v>43221</v>
      </c>
      <c r="BE4" s="127">
        <f>Timing!BE4</f>
        <v>43252</v>
      </c>
      <c r="BF4" s="127">
        <f>Timing!BF4</f>
        <v>43282</v>
      </c>
      <c r="BG4" s="127">
        <f>Timing!BG4</f>
        <v>43313</v>
      </c>
      <c r="BH4" s="127">
        <f>Timing!BH4</f>
        <v>43344</v>
      </c>
      <c r="BI4" s="127">
        <f>Timing!BI4</f>
        <v>43374</v>
      </c>
      <c r="BJ4" s="127">
        <f>Timing!BJ4</f>
        <v>43405</v>
      </c>
      <c r="BK4" s="127">
        <f>Timing!BK4</f>
        <v>43435</v>
      </c>
      <c r="BL4" s="127">
        <f>Timing!BL4</f>
        <v>43466</v>
      </c>
      <c r="BM4" s="127">
        <f>Timing!BM4</f>
        <v>43497</v>
      </c>
      <c r="BN4" s="127">
        <f>Timing!BN4</f>
        <v>43525</v>
      </c>
      <c r="BO4" s="127">
        <f>Timing!BO4</f>
        <v>43556</v>
      </c>
      <c r="BP4" s="127">
        <f>Timing!BP4</f>
        <v>43586</v>
      </c>
      <c r="BQ4" s="127">
        <f>Timing!BQ4</f>
        <v>43617</v>
      </c>
      <c r="BR4" s="127">
        <f>Timing!BR4</f>
        <v>43647</v>
      </c>
      <c r="BS4" s="127">
        <f>Timing!BS4</f>
        <v>43678</v>
      </c>
      <c r="BT4" s="127">
        <f>Timing!BT4</f>
        <v>43709</v>
      </c>
      <c r="BU4" s="127">
        <f>Timing!BU4</f>
        <v>43739</v>
      </c>
      <c r="BV4" s="127">
        <f>Timing!BV4</f>
        <v>43770</v>
      </c>
      <c r="BW4" s="127">
        <f>Timing!BW4</f>
        <v>43800</v>
      </c>
      <c r="BX4" s="127">
        <f>Timing!BX4</f>
        <v>43831</v>
      </c>
      <c r="BY4" s="127">
        <f>Timing!BY4</f>
        <v>43862</v>
      </c>
      <c r="BZ4" s="127">
        <f>Timing!BZ4</f>
        <v>43891</v>
      </c>
      <c r="CA4" s="127">
        <f>Timing!CA4</f>
        <v>43922</v>
      </c>
      <c r="CB4" s="127">
        <f>Timing!CB4</f>
        <v>43952</v>
      </c>
      <c r="CC4" s="127">
        <f>Timing!CC4</f>
        <v>43983</v>
      </c>
      <c r="CD4" s="127">
        <f>Timing!CD4</f>
        <v>44013</v>
      </c>
      <c r="CE4" s="127">
        <f>Timing!CE4</f>
        <v>44044</v>
      </c>
      <c r="CF4" s="127">
        <f>Timing!CF4</f>
        <v>44075</v>
      </c>
      <c r="CG4" s="127">
        <f>Timing!CG4</f>
        <v>44105</v>
      </c>
      <c r="CH4" s="127">
        <f>Timing!CH4</f>
        <v>44136</v>
      </c>
      <c r="CI4" s="127">
        <f>Timing!CI4</f>
        <v>44166</v>
      </c>
      <c r="CJ4" s="127">
        <f>Timing!CJ4</f>
        <v>44197</v>
      </c>
      <c r="CK4" s="127">
        <f>Timing!CK4</f>
        <v>44228</v>
      </c>
      <c r="CL4" s="127">
        <f>Timing!CL4</f>
        <v>44256</v>
      </c>
      <c r="CM4" s="127">
        <f>Timing!CM4</f>
        <v>44287</v>
      </c>
      <c r="CN4" s="127">
        <f>Timing!CN4</f>
        <v>44317</v>
      </c>
      <c r="CO4" s="127">
        <f>Timing!CO4</f>
        <v>44348</v>
      </c>
      <c r="CP4" s="127">
        <f>Timing!CP4</f>
        <v>44378</v>
      </c>
      <c r="CQ4" s="127">
        <f>Timing!CQ4</f>
        <v>44409</v>
      </c>
      <c r="CR4" s="127">
        <f>Timing!CR4</f>
        <v>44440</v>
      </c>
      <c r="CS4" s="127">
        <f>Timing!CS4</f>
        <v>44470</v>
      </c>
      <c r="CT4" s="127">
        <f>Timing!CT4</f>
        <v>44501</v>
      </c>
      <c r="CU4" s="127">
        <f>Timing!CU4</f>
        <v>44531</v>
      </c>
      <c r="CV4" s="127">
        <f>Timing!CV4</f>
        <v>44562</v>
      </c>
      <c r="CW4" s="127">
        <f>Timing!CW4</f>
        <v>44593</v>
      </c>
      <c r="CX4" s="127">
        <f>Timing!CX4</f>
        <v>44621</v>
      </c>
      <c r="CY4" s="127">
        <f>Timing!CY4</f>
        <v>44652</v>
      </c>
      <c r="CZ4" s="127">
        <f>Timing!CZ4</f>
        <v>44682</v>
      </c>
      <c r="DA4" s="127">
        <f>Timing!DA4</f>
        <v>44713</v>
      </c>
      <c r="DB4" s="127">
        <f>Timing!DB4</f>
        <v>44743</v>
      </c>
      <c r="DC4" s="127">
        <f>Timing!DC4</f>
        <v>44774</v>
      </c>
      <c r="DD4" s="127">
        <f>Timing!DD4</f>
        <v>44805</v>
      </c>
      <c r="DE4" s="127">
        <f>Timing!DE4</f>
        <v>44835</v>
      </c>
      <c r="DF4" s="127">
        <f>Timing!DF4</f>
        <v>44866</v>
      </c>
      <c r="DG4" s="127">
        <f>Timing!DG4</f>
        <v>44896</v>
      </c>
      <c r="DH4" s="127">
        <f>Timing!DH4</f>
        <v>44927</v>
      </c>
      <c r="DI4" s="127">
        <f>Timing!DI4</f>
        <v>44958</v>
      </c>
      <c r="DJ4" s="127">
        <f>Timing!DJ4</f>
        <v>44986</v>
      </c>
      <c r="DK4" s="127">
        <f>Timing!DK4</f>
        <v>45017</v>
      </c>
      <c r="DL4" s="127">
        <f>Timing!DL4</f>
        <v>45047</v>
      </c>
      <c r="DM4" s="127">
        <f>Timing!DM4</f>
        <v>45078</v>
      </c>
      <c r="DN4" s="127">
        <f>Timing!DN4</f>
        <v>45108</v>
      </c>
      <c r="DO4" s="127">
        <f>Timing!DO4</f>
        <v>45139</v>
      </c>
      <c r="DP4" s="127">
        <f>Timing!DP4</f>
        <v>45170</v>
      </c>
      <c r="DQ4" s="127">
        <f>Timing!DQ4</f>
        <v>45200</v>
      </c>
      <c r="DR4" s="127">
        <f>Timing!DR4</f>
        <v>45231</v>
      </c>
      <c r="DS4" s="127">
        <f>Timing!DS4</f>
        <v>45261</v>
      </c>
      <c r="DT4" s="127">
        <f>Timing!DT4</f>
        <v>45292</v>
      </c>
      <c r="DU4" s="127">
        <f>Timing!DU4</f>
        <v>45323</v>
      </c>
      <c r="DV4" s="127">
        <f>Timing!DV4</f>
        <v>45352</v>
      </c>
      <c r="DW4" s="127">
        <f>Timing!DW4</f>
        <v>45383</v>
      </c>
      <c r="DX4" s="127">
        <f>Timing!DX4</f>
        <v>45413</v>
      </c>
      <c r="DY4" s="127">
        <f>Timing!DY4</f>
        <v>45444</v>
      </c>
    </row>
    <row r="5" spans="1:129" ht="15" customHeight="1">
      <c r="A5" s="38"/>
      <c r="B5" s="38"/>
      <c r="C5" s="119" t="str">
        <f>Timing!C5</f>
        <v>Ende der Periode</v>
      </c>
      <c r="D5" s="109" t="str">
        <f>Timing!D5</f>
        <v>Start</v>
      </c>
      <c r="E5" s="11" t="str">
        <f>Timing!E5</f>
        <v>Ende</v>
      </c>
      <c r="F5" s="120"/>
      <c r="G5" s="121"/>
      <c r="H5" s="117"/>
      <c r="I5" s="126">
        <f>Timing!I5</f>
        <v>41820</v>
      </c>
      <c r="J5" s="122">
        <f>Timing!J5</f>
        <v>41851</v>
      </c>
      <c r="K5" s="122">
        <f>Timing!K5</f>
        <v>41882</v>
      </c>
      <c r="L5" s="122">
        <f>Timing!L5</f>
        <v>41912</v>
      </c>
      <c r="M5" s="122">
        <f>Timing!M5</f>
        <v>41943</v>
      </c>
      <c r="N5" s="122">
        <f>Timing!N5</f>
        <v>41973</v>
      </c>
      <c r="O5" s="122">
        <f>Timing!O5</f>
        <v>42004</v>
      </c>
      <c r="P5" s="122">
        <f>Timing!P5</f>
        <v>42035</v>
      </c>
      <c r="Q5" s="122">
        <f>Timing!Q5</f>
        <v>42063</v>
      </c>
      <c r="R5" s="122">
        <f>Timing!R5</f>
        <v>42094</v>
      </c>
      <c r="S5" s="122">
        <f>Timing!S5</f>
        <v>42124</v>
      </c>
      <c r="T5" s="122">
        <f>Timing!T5</f>
        <v>42155</v>
      </c>
      <c r="U5" s="122">
        <f>Timing!U5</f>
        <v>42185</v>
      </c>
      <c r="V5" s="122">
        <f>Timing!V5</f>
        <v>42216</v>
      </c>
      <c r="W5" s="122">
        <f>Timing!W5</f>
        <v>42247</v>
      </c>
      <c r="X5" s="122">
        <f>Timing!X5</f>
        <v>42277</v>
      </c>
      <c r="Y5" s="122">
        <f>Timing!Y5</f>
        <v>42308</v>
      </c>
      <c r="Z5" s="122">
        <f>Timing!Z5</f>
        <v>42338</v>
      </c>
      <c r="AA5" s="122">
        <f>Timing!AA5</f>
        <v>42369</v>
      </c>
      <c r="AB5" s="122">
        <f>Timing!AB5</f>
        <v>42400</v>
      </c>
      <c r="AC5" s="122">
        <f>Timing!AC5</f>
        <v>42429</v>
      </c>
      <c r="AD5" s="122">
        <f>Timing!AD5</f>
        <v>42460</v>
      </c>
      <c r="AE5" s="122">
        <f>Timing!AE5</f>
        <v>42490</v>
      </c>
      <c r="AF5" s="122">
        <f>Timing!AF5</f>
        <v>42521</v>
      </c>
      <c r="AG5" s="122">
        <f>Timing!AG5</f>
        <v>42551</v>
      </c>
      <c r="AH5" s="122">
        <f>Timing!AH5</f>
        <v>42582</v>
      </c>
      <c r="AI5" s="122">
        <f>Timing!AI5</f>
        <v>42613</v>
      </c>
      <c r="AJ5" s="122">
        <f>Timing!AJ5</f>
        <v>42643</v>
      </c>
      <c r="AK5" s="122">
        <f>Timing!AK5</f>
        <v>42674</v>
      </c>
      <c r="AL5" s="122">
        <f>Timing!AL5</f>
        <v>42704</v>
      </c>
      <c r="AM5" s="122">
        <f>Timing!AM5</f>
        <v>42735</v>
      </c>
      <c r="AN5" s="122">
        <f>Timing!AN5</f>
        <v>42766</v>
      </c>
      <c r="AO5" s="122">
        <f>Timing!AO5</f>
        <v>42794</v>
      </c>
      <c r="AP5" s="122">
        <f>Timing!AP5</f>
        <v>42825</v>
      </c>
      <c r="AQ5" s="122">
        <f>Timing!AQ5</f>
        <v>42855</v>
      </c>
      <c r="AR5" s="122">
        <f>Timing!AR5</f>
        <v>42886</v>
      </c>
      <c r="AS5" s="122">
        <f>Timing!AS5</f>
        <v>42916</v>
      </c>
      <c r="AT5" s="122">
        <f>Timing!AT5</f>
        <v>42947</v>
      </c>
      <c r="AU5" s="122">
        <f>Timing!AU5</f>
        <v>42978</v>
      </c>
      <c r="AV5" s="122">
        <f>Timing!AV5</f>
        <v>43008</v>
      </c>
      <c r="AW5" s="122">
        <f>Timing!AW5</f>
        <v>43039</v>
      </c>
      <c r="AX5" s="122">
        <f>Timing!AX5</f>
        <v>43069</v>
      </c>
      <c r="AY5" s="122">
        <f>Timing!AY5</f>
        <v>43100</v>
      </c>
      <c r="AZ5" s="122">
        <f>Timing!AZ5</f>
        <v>43131</v>
      </c>
      <c r="BA5" s="122">
        <f>Timing!BA5</f>
        <v>43159</v>
      </c>
      <c r="BB5" s="122">
        <f>Timing!BB5</f>
        <v>43190</v>
      </c>
      <c r="BC5" s="122">
        <f>Timing!BC5</f>
        <v>43220</v>
      </c>
      <c r="BD5" s="122">
        <f>Timing!BD5</f>
        <v>43251</v>
      </c>
      <c r="BE5" s="122">
        <f>Timing!BE5</f>
        <v>43281</v>
      </c>
      <c r="BF5" s="122">
        <f>Timing!BF5</f>
        <v>43312</v>
      </c>
      <c r="BG5" s="122">
        <f>Timing!BG5</f>
        <v>43343</v>
      </c>
      <c r="BH5" s="122">
        <f>Timing!BH5</f>
        <v>43373</v>
      </c>
      <c r="BI5" s="122">
        <f>Timing!BI5</f>
        <v>43404</v>
      </c>
      <c r="BJ5" s="122">
        <f>Timing!BJ5</f>
        <v>43434</v>
      </c>
      <c r="BK5" s="122">
        <f>Timing!BK5</f>
        <v>43465</v>
      </c>
      <c r="BL5" s="122">
        <f>Timing!BL5</f>
        <v>43496</v>
      </c>
      <c r="BM5" s="122">
        <f>Timing!BM5</f>
        <v>43524</v>
      </c>
      <c r="BN5" s="122">
        <f>Timing!BN5</f>
        <v>43555</v>
      </c>
      <c r="BO5" s="122">
        <f>Timing!BO5</f>
        <v>43585</v>
      </c>
      <c r="BP5" s="122">
        <f>Timing!BP5</f>
        <v>43616</v>
      </c>
      <c r="BQ5" s="122">
        <f>Timing!BQ5</f>
        <v>43646</v>
      </c>
      <c r="BR5" s="122">
        <f>Timing!BR5</f>
        <v>43677</v>
      </c>
      <c r="BS5" s="122">
        <f>Timing!BS5</f>
        <v>43708</v>
      </c>
      <c r="BT5" s="122">
        <f>Timing!BT5</f>
        <v>43738</v>
      </c>
      <c r="BU5" s="122">
        <f>Timing!BU5</f>
        <v>43769</v>
      </c>
      <c r="BV5" s="122">
        <f>Timing!BV5</f>
        <v>43799</v>
      </c>
      <c r="BW5" s="122">
        <f>Timing!BW5</f>
        <v>43830</v>
      </c>
      <c r="BX5" s="122">
        <f>Timing!BX5</f>
        <v>43861</v>
      </c>
      <c r="BY5" s="122">
        <f>Timing!BY5</f>
        <v>43890</v>
      </c>
      <c r="BZ5" s="122">
        <f>Timing!BZ5</f>
        <v>43921</v>
      </c>
      <c r="CA5" s="122">
        <f>Timing!CA5</f>
        <v>43951</v>
      </c>
      <c r="CB5" s="122">
        <f>Timing!CB5</f>
        <v>43982</v>
      </c>
      <c r="CC5" s="122">
        <f>Timing!CC5</f>
        <v>44012</v>
      </c>
      <c r="CD5" s="122">
        <f>Timing!CD5</f>
        <v>44043</v>
      </c>
      <c r="CE5" s="122">
        <f>Timing!CE5</f>
        <v>44074</v>
      </c>
      <c r="CF5" s="122">
        <f>Timing!CF5</f>
        <v>44104</v>
      </c>
      <c r="CG5" s="122">
        <f>Timing!CG5</f>
        <v>44135</v>
      </c>
      <c r="CH5" s="122">
        <f>Timing!CH5</f>
        <v>44165</v>
      </c>
      <c r="CI5" s="122">
        <f>Timing!CI5</f>
        <v>44196</v>
      </c>
      <c r="CJ5" s="122">
        <f>Timing!CJ5</f>
        <v>44227</v>
      </c>
      <c r="CK5" s="122">
        <f>Timing!CK5</f>
        <v>44255</v>
      </c>
      <c r="CL5" s="122">
        <f>Timing!CL5</f>
        <v>44286</v>
      </c>
      <c r="CM5" s="122">
        <f>Timing!CM5</f>
        <v>44316</v>
      </c>
      <c r="CN5" s="122">
        <f>Timing!CN5</f>
        <v>44347</v>
      </c>
      <c r="CO5" s="122">
        <f>Timing!CO5</f>
        <v>44377</v>
      </c>
      <c r="CP5" s="122">
        <f>Timing!CP5</f>
        <v>44408</v>
      </c>
      <c r="CQ5" s="122">
        <f>Timing!CQ5</f>
        <v>44439</v>
      </c>
      <c r="CR5" s="122">
        <f>Timing!CR5</f>
        <v>44469</v>
      </c>
      <c r="CS5" s="122">
        <f>Timing!CS5</f>
        <v>44500</v>
      </c>
      <c r="CT5" s="122">
        <f>Timing!CT5</f>
        <v>44530</v>
      </c>
      <c r="CU5" s="122">
        <f>Timing!CU5</f>
        <v>44561</v>
      </c>
      <c r="CV5" s="122">
        <f>Timing!CV5</f>
        <v>44592</v>
      </c>
      <c r="CW5" s="122">
        <f>Timing!CW5</f>
        <v>44620</v>
      </c>
      <c r="CX5" s="122">
        <f>Timing!CX5</f>
        <v>44651</v>
      </c>
      <c r="CY5" s="122">
        <f>Timing!CY5</f>
        <v>44681</v>
      </c>
      <c r="CZ5" s="122">
        <f>Timing!CZ5</f>
        <v>44712</v>
      </c>
      <c r="DA5" s="122">
        <f>Timing!DA5</f>
        <v>44742</v>
      </c>
      <c r="DB5" s="122">
        <f>Timing!DB5</f>
        <v>44773</v>
      </c>
      <c r="DC5" s="122">
        <f>Timing!DC5</f>
        <v>44804</v>
      </c>
      <c r="DD5" s="122">
        <f>Timing!DD5</f>
        <v>44834</v>
      </c>
      <c r="DE5" s="122">
        <f>Timing!DE5</f>
        <v>44865</v>
      </c>
      <c r="DF5" s="122">
        <f>Timing!DF5</f>
        <v>44895</v>
      </c>
      <c r="DG5" s="122">
        <f>Timing!DG5</f>
        <v>44926</v>
      </c>
      <c r="DH5" s="122">
        <f>Timing!DH5</f>
        <v>44957</v>
      </c>
      <c r="DI5" s="122">
        <f>Timing!DI5</f>
        <v>44985</v>
      </c>
      <c r="DJ5" s="122">
        <f>Timing!DJ5</f>
        <v>45016</v>
      </c>
      <c r="DK5" s="122">
        <f>Timing!DK5</f>
        <v>45046</v>
      </c>
      <c r="DL5" s="122">
        <f>Timing!DL5</f>
        <v>45077</v>
      </c>
      <c r="DM5" s="122">
        <f>Timing!DM5</f>
        <v>45107</v>
      </c>
      <c r="DN5" s="122">
        <f>Timing!DN5</f>
        <v>45138</v>
      </c>
      <c r="DO5" s="122">
        <f>Timing!DO5</f>
        <v>45169</v>
      </c>
      <c r="DP5" s="122">
        <f>Timing!DP5</f>
        <v>45199</v>
      </c>
      <c r="DQ5" s="122">
        <f>Timing!DQ5</f>
        <v>45230</v>
      </c>
      <c r="DR5" s="122">
        <f>Timing!DR5</f>
        <v>45260</v>
      </c>
      <c r="DS5" s="122">
        <f>Timing!DS5</f>
        <v>45291</v>
      </c>
      <c r="DT5" s="122">
        <f>Timing!DT5</f>
        <v>45322</v>
      </c>
      <c r="DU5" s="122">
        <f>Timing!DU5</f>
        <v>45351</v>
      </c>
      <c r="DV5" s="122">
        <f>Timing!DV5</f>
        <v>45382</v>
      </c>
      <c r="DW5" s="122">
        <f>Timing!DW5</f>
        <v>45412</v>
      </c>
      <c r="DX5" s="122">
        <f>Timing!DX5</f>
        <v>45443</v>
      </c>
      <c r="DY5" s="122">
        <f>Timing!DY5</f>
        <v>45473</v>
      </c>
    </row>
    <row r="6" spans="1:129" ht="15" customHeight="1">
      <c r="A6" s="124"/>
      <c r="B6" s="124"/>
      <c r="C6" s="117" t="str">
        <f>Timing!C6</f>
        <v>Bauphase / Construction</v>
      </c>
      <c r="D6" s="131">
        <f>Timing!D6</f>
        <v>41821</v>
      </c>
      <c r="E6" s="131">
        <f>Timing!E6</f>
        <v>42004</v>
      </c>
      <c r="F6" s="117"/>
      <c r="G6" s="125"/>
      <c r="H6" s="125"/>
      <c r="I6" s="129">
        <f>Timing!I6</f>
        <v>6</v>
      </c>
      <c r="J6" s="29">
        <f>Timing!J6</f>
        <v>1</v>
      </c>
      <c r="K6" s="29">
        <f>Timing!K6</f>
        <v>1</v>
      </c>
      <c r="L6" s="29">
        <f>Timing!L6</f>
        <v>1</v>
      </c>
      <c r="M6" s="29">
        <f>Timing!M6</f>
        <v>1</v>
      </c>
      <c r="N6" s="29">
        <f>Timing!N6</f>
        <v>1</v>
      </c>
      <c r="O6" s="29">
        <f>Timing!O6</f>
        <v>1</v>
      </c>
      <c r="P6" s="29">
        <f>Timing!P6</f>
        <v>0</v>
      </c>
      <c r="Q6" s="29">
        <f>Timing!Q6</f>
        <v>0</v>
      </c>
      <c r="R6" s="29">
        <f>Timing!R6</f>
        <v>0</v>
      </c>
      <c r="S6" s="29">
        <f>Timing!S6</f>
        <v>0</v>
      </c>
      <c r="T6" s="29">
        <f>Timing!T6</f>
        <v>0</v>
      </c>
      <c r="U6" s="29">
        <f>Timing!U6</f>
        <v>0</v>
      </c>
      <c r="V6" s="29">
        <f>Timing!V6</f>
        <v>0</v>
      </c>
      <c r="W6" s="29">
        <f>Timing!W6</f>
        <v>0</v>
      </c>
      <c r="X6" s="29">
        <f>Timing!X6</f>
        <v>0</v>
      </c>
      <c r="Y6" s="29">
        <f>Timing!Y6</f>
        <v>0</v>
      </c>
      <c r="Z6" s="29">
        <f>Timing!Z6</f>
        <v>0</v>
      </c>
      <c r="AA6" s="29">
        <f>Timing!AA6</f>
        <v>0</v>
      </c>
      <c r="AB6" s="29">
        <f>Timing!AB6</f>
        <v>0</v>
      </c>
      <c r="AC6" s="29">
        <f>Timing!AC6</f>
        <v>0</v>
      </c>
      <c r="AD6" s="29">
        <f>Timing!AD6</f>
        <v>0</v>
      </c>
      <c r="AE6" s="29">
        <f>Timing!AE6</f>
        <v>0</v>
      </c>
      <c r="AF6" s="29">
        <f>Timing!AF6</f>
        <v>0</v>
      </c>
      <c r="AG6" s="29">
        <f>Timing!AG6</f>
        <v>0</v>
      </c>
      <c r="AH6" s="29">
        <f>Timing!AH6</f>
        <v>0</v>
      </c>
      <c r="AI6" s="29">
        <f>Timing!AI6</f>
        <v>0</v>
      </c>
      <c r="AJ6" s="29">
        <f>Timing!AJ6</f>
        <v>0</v>
      </c>
      <c r="AK6" s="29">
        <f>Timing!AK6</f>
        <v>0</v>
      </c>
      <c r="AL6" s="29">
        <f>Timing!AL6</f>
        <v>0</v>
      </c>
      <c r="AM6" s="29">
        <f>Timing!AM6</f>
        <v>0</v>
      </c>
      <c r="AN6" s="29">
        <f>Timing!AN6</f>
        <v>0</v>
      </c>
      <c r="AO6" s="29">
        <f>Timing!AO6</f>
        <v>0</v>
      </c>
      <c r="AP6" s="29">
        <f>Timing!AP6</f>
        <v>0</v>
      </c>
      <c r="AQ6" s="29">
        <f>Timing!AQ6</f>
        <v>0</v>
      </c>
      <c r="AR6" s="29">
        <f>Timing!AR6</f>
        <v>0</v>
      </c>
      <c r="AS6" s="29">
        <f>Timing!AS6</f>
        <v>0</v>
      </c>
      <c r="AT6" s="29">
        <f>Timing!AT6</f>
        <v>0</v>
      </c>
      <c r="AU6" s="29">
        <f>Timing!AU6</f>
        <v>0</v>
      </c>
      <c r="AV6" s="29">
        <f>Timing!AV6</f>
        <v>0</v>
      </c>
      <c r="AW6" s="29">
        <f>Timing!AW6</f>
        <v>0</v>
      </c>
      <c r="AX6" s="29">
        <f>Timing!AX6</f>
        <v>0</v>
      </c>
      <c r="AY6" s="29">
        <f>Timing!AY6</f>
        <v>0</v>
      </c>
      <c r="AZ6" s="29">
        <f>Timing!AZ6</f>
        <v>0</v>
      </c>
      <c r="BA6" s="29">
        <f>Timing!BA6</f>
        <v>0</v>
      </c>
      <c r="BB6" s="29">
        <f>Timing!BB6</f>
        <v>0</v>
      </c>
      <c r="BC6" s="29">
        <f>Timing!BC6</f>
        <v>0</v>
      </c>
      <c r="BD6" s="29">
        <f>Timing!BD6</f>
        <v>0</v>
      </c>
      <c r="BE6" s="29">
        <f>Timing!BE6</f>
        <v>0</v>
      </c>
      <c r="BF6" s="29">
        <f>Timing!BF6</f>
        <v>0</v>
      </c>
      <c r="BG6" s="29">
        <f>Timing!BG6</f>
        <v>0</v>
      </c>
      <c r="BH6" s="29">
        <f>Timing!BH6</f>
        <v>0</v>
      </c>
      <c r="BI6" s="29">
        <f>Timing!BI6</f>
        <v>0</v>
      </c>
      <c r="BJ6" s="29">
        <f>Timing!BJ6</f>
        <v>0</v>
      </c>
      <c r="BK6" s="29">
        <f>Timing!BK6</f>
        <v>0</v>
      </c>
      <c r="BL6" s="29">
        <f>Timing!BL6</f>
        <v>0</v>
      </c>
      <c r="BM6" s="29">
        <f>Timing!BM6</f>
        <v>0</v>
      </c>
      <c r="BN6" s="29">
        <f>Timing!BN6</f>
        <v>0</v>
      </c>
      <c r="BO6" s="29">
        <f>Timing!BO6</f>
        <v>0</v>
      </c>
      <c r="BP6" s="29">
        <f>Timing!BP6</f>
        <v>0</v>
      </c>
      <c r="BQ6" s="29">
        <f>Timing!BQ6</f>
        <v>0</v>
      </c>
      <c r="BR6" s="29">
        <f>Timing!BR6</f>
        <v>0</v>
      </c>
      <c r="BS6" s="29">
        <f>Timing!BS6</f>
        <v>0</v>
      </c>
      <c r="BT6" s="29">
        <f>Timing!BT6</f>
        <v>0</v>
      </c>
      <c r="BU6" s="29">
        <f>Timing!BU6</f>
        <v>0</v>
      </c>
      <c r="BV6" s="29">
        <f>Timing!BV6</f>
        <v>0</v>
      </c>
      <c r="BW6" s="29">
        <f>Timing!BW6</f>
        <v>0</v>
      </c>
      <c r="BX6" s="29">
        <f>Timing!BX6</f>
        <v>0</v>
      </c>
      <c r="BY6" s="29">
        <f>Timing!BY6</f>
        <v>0</v>
      </c>
      <c r="BZ6" s="29">
        <f>Timing!BZ6</f>
        <v>0</v>
      </c>
      <c r="CA6" s="29">
        <f>Timing!CA6</f>
        <v>0</v>
      </c>
      <c r="CB6" s="29">
        <f>Timing!CB6</f>
        <v>0</v>
      </c>
      <c r="CC6" s="29">
        <f>Timing!CC6</f>
        <v>0</v>
      </c>
      <c r="CD6" s="29">
        <f>Timing!CD6</f>
        <v>0</v>
      </c>
      <c r="CE6" s="29">
        <f>Timing!CE6</f>
        <v>0</v>
      </c>
      <c r="CF6" s="29">
        <f>Timing!CF6</f>
        <v>0</v>
      </c>
      <c r="CG6" s="29">
        <f>Timing!CG6</f>
        <v>0</v>
      </c>
      <c r="CH6" s="29">
        <f>Timing!CH6</f>
        <v>0</v>
      </c>
      <c r="CI6" s="29">
        <f>Timing!CI6</f>
        <v>0</v>
      </c>
      <c r="CJ6" s="29">
        <f>Timing!CJ6</f>
        <v>0</v>
      </c>
      <c r="CK6" s="29">
        <f>Timing!CK6</f>
        <v>0</v>
      </c>
      <c r="CL6" s="29">
        <f>Timing!CL6</f>
        <v>0</v>
      </c>
      <c r="CM6" s="29">
        <f>Timing!CM6</f>
        <v>0</v>
      </c>
      <c r="CN6" s="29">
        <f>Timing!CN6</f>
        <v>0</v>
      </c>
      <c r="CO6" s="29">
        <f>Timing!CO6</f>
        <v>0</v>
      </c>
      <c r="CP6" s="29">
        <f>Timing!CP6</f>
        <v>0</v>
      </c>
      <c r="CQ6" s="29">
        <f>Timing!CQ6</f>
        <v>0</v>
      </c>
      <c r="CR6" s="29">
        <f>Timing!CR6</f>
        <v>0</v>
      </c>
      <c r="CS6" s="29">
        <f>Timing!CS6</f>
        <v>0</v>
      </c>
      <c r="CT6" s="29">
        <f>Timing!CT6</f>
        <v>0</v>
      </c>
      <c r="CU6" s="29">
        <f>Timing!CU6</f>
        <v>0</v>
      </c>
      <c r="CV6" s="29">
        <f>Timing!CV6</f>
        <v>0</v>
      </c>
      <c r="CW6" s="29">
        <f>Timing!CW6</f>
        <v>0</v>
      </c>
      <c r="CX6" s="29">
        <f>Timing!CX6</f>
        <v>0</v>
      </c>
      <c r="CY6" s="29">
        <f>Timing!CY6</f>
        <v>0</v>
      </c>
      <c r="CZ6" s="29">
        <f>Timing!CZ6</f>
        <v>0</v>
      </c>
      <c r="DA6" s="29">
        <f>Timing!DA6</f>
        <v>0</v>
      </c>
      <c r="DB6" s="29">
        <f>Timing!DB6</f>
        <v>0</v>
      </c>
      <c r="DC6" s="29">
        <f>Timing!DC6</f>
        <v>0</v>
      </c>
      <c r="DD6" s="29">
        <f>Timing!DD6</f>
        <v>0</v>
      </c>
      <c r="DE6" s="29">
        <f>Timing!DE6</f>
        <v>0</v>
      </c>
      <c r="DF6" s="29">
        <f>Timing!DF6</f>
        <v>0</v>
      </c>
      <c r="DG6" s="29">
        <f>Timing!DG6</f>
        <v>0</v>
      </c>
      <c r="DH6" s="29">
        <f>Timing!DH6</f>
        <v>0</v>
      </c>
      <c r="DI6" s="29">
        <f>Timing!DI6</f>
        <v>0</v>
      </c>
      <c r="DJ6" s="29">
        <f>Timing!DJ6</f>
        <v>0</v>
      </c>
      <c r="DK6" s="29">
        <f>Timing!DK6</f>
        <v>0</v>
      </c>
      <c r="DL6" s="29">
        <f>Timing!DL6</f>
        <v>0</v>
      </c>
      <c r="DM6" s="29">
        <f>Timing!DM6</f>
        <v>0</v>
      </c>
      <c r="DN6" s="29">
        <f>Timing!DN6</f>
        <v>0</v>
      </c>
      <c r="DO6" s="29">
        <f>Timing!DO6</f>
        <v>0</v>
      </c>
      <c r="DP6" s="29">
        <f>Timing!DP6</f>
        <v>0</v>
      </c>
      <c r="DQ6" s="29">
        <f>Timing!DQ6</f>
        <v>0</v>
      </c>
      <c r="DR6" s="29">
        <f>Timing!DR6</f>
        <v>0</v>
      </c>
      <c r="DS6" s="29">
        <f>Timing!DS6</f>
        <v>0</v>
      </c>
      <c r="DT6" s="29">
        <f>Timing!DT6</f>
        <v>0</v>
      </c>
      <c r="DU6" s="29">
        <f>Timing!DU6</f>
        <v>0</v>
      </c>
      <c r="DV6" s="29">
        <f>Timing!DV6</f>
        <v>0</v>
      </c>
      <c r="DW6" s="29">
        <f>Timing!DW6</f>
        <v>0</v>
      </c>
      <c r="DX6" s="29">
        <f>Timing!DX6</f>
        <v>0</v>
      </c>
      <c r="DY6" s="29">
        <f>Timing!DY6</f>
        <v>0</v>
      </c>
    </row>
    <row r="7" spans="1:129" ht="15" customHeight="1">
      <c r="A7" s="124"/>
      <c r="B7" s="124"/>
      <c r="C7" s="42" t="str">
        <f>Timing!C7</f>
        <v>Betriebsphase / Operations</v>
      </c>
      <c r="D7" s="131">
        <f>Timing!D7</f>
        <v>42005</v>
      </c>
      <c r="E7" s="131">
        <f>Timing!E7</f>
        <v>44196</v>
      </c>
      <c r="F7" s="117"/>
      <c r="G7" s="125"/>
      <c r="H7" s="125"/>
      <c r="I7" s="129">
        <f>Timing!I7</f>
        <v>72</v>
      </c>
      <c r="J7" s="30">
        <f>Timing!J7</f>
        <v>0</v>
      </c>
      <c r="K7" s="30">
        <f>Timing!K7</f>
        <v>0</v>
      </c>
      <c r="L7" s="30">
        <f>Timing!L7</f>
        <v>0</v>
      </c>
      <c r="M7" s="30">
        <f>Timing!M7</f>
        <v>0</v>
      </c>
      <c r="N7" s="30">
        <f>Timing!N7</f>
        <v>0</v>
      </c>
      <c r="O7" s="30">
        <f>Timing!O7</f>
        <v>0</v>
      </c>
      <c r="P7" s="30">
        <f>Timing!P7</f>
        <v>1</v>
      </c>
      <c r="Q7" s="30">
        <f>Timing!Q7</f>
        <v>1</v>
      </c>
      <c r="R7" s="30">
        <f>Timing!R7</f>
        <v>1</v>
      </c>
      <c r="S7" s="30">
        <f>Timing!S7</f>
        <v>1</v>
      </c>
      <c r="T7" s="30">
        <f>Timing!T7</f>
        <v>1</v>
      </c>
      <c r="U7" s="30">
        <f>Timing!U7</f>
        <v>1</v>
      </c>
      <c r="V7" s="30">
        <f>Timing!V7</f>
        <v>1</v>
      </c>
      <c r="W7" s="30">
        <f>Timing!W7</f>
        <v>1</v>
      </c>
      <c r="X7" s="30">
        <f>Timing!X7</f>
        <v>1</v>
      </c>
      <c r="Y7" s="30">
        <f>Timing!Y7</f>
        <v>1</v>
      </c>
      <c r="Z7" s="30">
        <f>Timing!Z7</f>
        <v>1</v>
      </c>
      <c r="AA7" s="30">
        <f>Timing!AA7</f>
        <v>1</v>
      </c>
      <c r="AB7" s="30">
        <f>Timing!AB7</f>
        <v>1</v>
      </c>
      <c r="AC7" s="30">
        <f>Timing!AC7</f>
        <v>1</v>
      </c>
      <c r="AD7" s="30">
        <f>Timing!AD7</f>
        <v>1</v>
      </c>
      <c r="AE7" s="30">
        <f>Timing!AE7</f>
        <v>1</v>
      </c>
      <c r="AF7" s="30">
        <f>Timing!AF7</f>
        <v>1</v>
      </c>
      <c r="AG7" s="30">
        <f>Timing!AG7</f>
        <v>1</v>
      </c>
      <c r="AH7" s="30">
        <f>Timing!AH7</f>
        <v>1</v>
      </c>
      <c r="AI7" s="30">
        <f>Timing!AI7</f>
        <v>1</v>
      </c>
      <c r="AJ7" s="30">
        <f>Timing!AJ7</f>
        <v>1</v>
      </c>
      <c r="AK7" s="30">
        <f>Timing!AK7</f>
        <v>1</v>
      </c>
      <c r="AL7" s="30">
        <f>Timing!AL7</f>
        <v>1</v>
      </c>
      <c r="AM7" s="30">
        <f>Timing!AM7</f>
        <v>1</v>
      </c>
      <c r="AN7" s="30">
        <f>Timing!AN7</f>
        <v>1</v>
      </c>
      <c r="AO7" s="30">
        <f>Timing!AO7</f>
        <v>1</v>
      </c>
      <c r="AP7" s="30">
        <f>Timing!AP7</f>
        <v>1</v>
      </c>
      <c r="AQ7" s="30">
        <f>Timing!AQ7</f>
        <v>1</v>
      </c>
      <c r="AR7" s="30">
        <f>Timing!AR7</f>
        <v>1</v>
      </c>
      <c r="AS7" s="30">
        <f>Timing!AS7</f>
        <v>1</v>
      </c>
      <c r="AT7" s="30">
        <f>Timing!AT7</f>
        <v>1</v>
      </c>
      <c r="AU7" s="30">
        <f>Timing!AU7</f>
        <v>1</v>
      </c>
      <c r="AV7" s="30">
        <f>Timing!AV7</f>
        <v>1</v>
      </c>
      <c r="AW7" s="30">
        <f>Timing!AW7</f>
        <v>1</v>
      </c>
      <c r="AX7" s="30">
        <f>Timing!AX7</f>
        <v>1</v>
      </c>
      <c r="AY7" s="30">
        <f>Timing!AY7</f>
        <v>1</v>
      </c>
      <c r="AZ7" s="30">
        <f>Timing!AZ7</f>
        <v>1</v>
      </c>
      <c r="BA7" s="30">
        <f>Timing!BA7</f>
        <v>1</v>
      </c>
      <c r="BB7" s="30">
        <f>Timing!BB7</f>
        <v>1</v>
      </c>
      <c r="BC7" s="30">
        <f>Timing!BC7</f>
        <v>1</v>
      </c>
      <c r="BD7" s="30">
        <f>Timing!BD7</f>
        <v>1</v>
      </c>
      <c r="BE7" s="30">
        <f>Timing!BE7</f>
        <v>1</v>
      </c>
      <c r="BF7" s="30">
        <f>Timing!BF7</f>
        <v>1</v>
      </c>
      <c r="BG7" s="30">
        <f>Timing!BG7</f>
        <v>1</v>
      </c>
      <c r="BH7" s="30">
        <f>Timing!BH7</f>
        <v>1</v>
      </c>
      <c r="BI7" s="30">
        <f>Timing!BI7</f>
        <v>1</v>
      </c>
      <c r="BJ7" s="30">
        <f>Timing!BJ7</f>
        <v>1</v>
      </c>
      <c r="BK7" s="30">
        <f>Timing!BK7</f>
        <v>1</v>
      </c>
      <c r="BL7" s="30">
        <f>Timing!BL7</f>
        <v>1</v>
      </c>
      <c r="BM7" s="30">
        <f>Timing!BM7</f>
        <v>1</v>
      </c>
      <c r="BN7" s="30">
        <f>Timing!BN7</f>
        <v>1</v>
      </c>
      <c r="BO7" s="30">
        <f>Timing!BO7</f>
        <v>1</v>
      </c>
      <c r="BP7" s="30">
        <f>Timing!BP7</f>
        <v>1</v>
      </c>
      <c r="BQ7" s="30">
        <f>Timing!BQ7</f>
        <v>1</v>
      </c>
      <c r="BR7" s="30">
        <f>Timing!BR7</f>
        <v>1</v>
      </c>
      <c r="BS7" s="30">
        <f>Timing!BS7</f>
        <v>1</v>
      </c>
      <c r="BT7" s="30">
        <f>Timing!BT7</f>
        <v>1</v>
      </c>
      <c r="BU7" s="30">
        <f>Timing!BU7</f>
        <v>1</v>
      </c>
      <c r="BV7" s="30">
        <f>Timing!BV7</f>
        <v>1</v>
      </c>
      <c r="BW7" s="30">
        <f>Timing!BW7</f>
        <v>1</v>
      </c>
      <c r="BX7" s="30">
        <f>Timing!BX7</f>
        <v>1</v>
      </c>
      <c r="BY7" s="30">
        <f>Timing!BY7</f>
        <v>1</v>
      </c>
      <c r="BZ7" s="30">
        <f>Timing!BZ7</f>
        <v>1</v>
      </c>
      <c r="CA7" s="30">
        <f>Timing!CA7</f>
        <v>1</v>
      </c>
      <c r="CB7" s="30">
        <f>Timing!CB7</f>
        <v>1</v>
      </c>
      <c r="CC7" s="30">
        <f>Timing!CC7</f>
        <v>1</v>
      </c>
      <c r="CD7" s="30">
        <f>Timing!CD7</f>
        <v>1</v>
      </c>
      <c r="CE7" s="30">
        <f>Timing!CE7</f>
        <v>1</v>
      </c>
      <c r="CF7" s="30">
        <f>Timing!CF7</f>
        <v>1</v>
      </c>
      <c r="CG7" s="30">
        <f>Timing!CG7</f>
        <v>1</v>
      </c>
      <c r="CH7" s="30">
        <f>Timing!CH7</f>
        <v>1</v>
      </c>
      <c r="CI7" s="30">
        <f>Timing!CI7</f>
        <v>1</v>
      </c>
      <c r="CJ7" s="30">
        <f>Timing!CJ7</f>
        <v>0</v>
      </c>
      <c r="CK7" s="30">
        <f>Timing!CK7</f>
        <v>0</v>
      </c>
      <c r="CL7" s="30">
        <f>Timing!CL7</f>
        <v>0</v>
      </c>
      <c r="CM7" s="30">
        <f>Timing!CM7</f>
        <v>0</v>
      </c>
      <c r="CN7" s="30">
        <f>Timing!CN7</f>
        <v>0</v>
      </c>
      <c r="CO7" s="30">
        <f>Timing!CO7</f>
        <v>0</v>
      </c>
      <c r="CP7" s="30">
        <f>Timing!CP7</f>
        <v>0</v>
      </c>
      <c r="CQ7" s="30">
        <f>Timing!CQ7</f>
        <v>0</v>
      </c>
      <c r="CR7" s="30">
        <f>Timing!CR7</f>
        <v>0</v>
      </c>
      <c r="CS7" s="30">
        <f>Timing!CS7</f>
        <v>0</v>
      </c>
      <c r="CT7" s="30">
        <f>Timing!CT7</f>
        <v>0</v>
      </c>
      <c r="CU7" s="30">
        <f>Timing!CU7</f>
        <v>0</v>
      </c>
      <c r="CV7" s="30">
        <f>Timing!CV7</f>
        <v>0</v>
      </c>
      <c r="CW7" s="30">
        <f>Timing!CW7</f>
        <v>0</v>
      </c>
      <c r="CX7" s="30">
        <f>Timing!CX7</f>
        <v>0</v>
      </c>
      <c r="CY7" s="30">
        <f>Timing!CY7</f>
        <v>0</v>
      </c>
      <c r="CZ7" s="30">
        <f>Timing!CZ7</f>
        <v>0</v>
      </c>
      <c r="DA7" s="30">
        <f>Timing!DA7</f>
        <v>0</v>
      </c>
      <c r="DB7" s="30">
        <f>Timing!DB7</f>
        <v>0</v>
      </c>
      <c r="DC7" s="30">
        <f>Timing!DC7</f>
        <v>0</v>
      </c>
      <c r="DD7" s="30">
        <f>Timing!DD7</f>
        <v>0</v>
      </c>
      <c r="DE7" s="30">
        <f>Timing!DE7</f>
        <v>0</v>
      </c>
      <c r="DF7" s="30">
        <f>Timing!DF7</f>
        <v>0</v>
      </c>
      <c r="DG7" s="30">
        <f>Timing!DG7</f>
        <v>0</v>
      </c>
      <c r="DH7" s="30">
        <f>Timing!DH7</f>
        <v>0</v>
      </c>
      <c r="DI7" s="30">
        <f>Timing!DI7</f>
        <v>0</v>
      </c>
      <c r="DJ7" s="30">
        <f>Timing!DJ7</f>
        <v>0</v>
      </c>
      <c r="DK7" s="30">
        <f>Timing!DK7</f>
        <v>0</v>
      </c>
      <c r="DL7" s="30">
        <f>Timing!DL7</f>
        <v>0</v>
      </c>
      <c r="DM7" s="30">
        <f>Timing!DM7</f>
        <v>0</v>
      </c>
      <c r="DN7" s="30">
        <f>Timing!DN7</f>
        <v>0</v>
      </c>
      <c r="DO7" s="30">
        <f>Timing!DO7</f>
        <v>0</v>
      </c>
      <c r="DP7" s="30">
        <f>Timing!DP7</f>
        <v>0</v>
      </c>
      <c r="DQ7" s="30">
        <f>Timing!DQ7</f>
        <v>0</v>
      </c>
      <c r="DR7" s="30">
        <f>Timing!DR7</f>
        <v>0</v>
      </c>
      <c r="DS7" s="30">
        <f>Timing!DS7</f>
        <v>0</v>
      </c>
      <c r="DT7" s="30">
        <f>Timing!DT7</f>
        <v>0</v>
      </c>
      <c r="DU7" s="30">
        <f>Timing!DU7</f>
        <v>0</v>
      </c>
      <c r="DV7" s="30">
        <f>Timing!DV7</f>
        <v>0</v>
      </c>
      <c r="DW7" s="30">
        <f>Timing!DW7</f>
        <v>0</v>
      </c>
      <c r="DX7" s="30">
        <f>Timing!DX7</f>
        <v>0</v>
      </c>
      <c r="DY7" s="30">
        <f>Timing!DY7</f>
        <v>0</v>
      </c>
    </row>
    <row r="8" spans="1:129" ht="15" customHeight="1"/>
    <row r="9" spans="1:129" ht="21.75" customHeight="1">
      <c r="C9" s="2" t="str">
        <f>Timing!C9</f>
        <v>Schalter &amp; Zähler</v>
      </c>
    </row>
    <row r="10" spans="1:129" ht="15" customHeight="1">
      <c r="C10" s="146" t="str">
        <f>Timing!C10</f>
        <v>Tage in Periode</v>
      </c>
      <c r="D10" s="8" t="str">
        <f>Timing!D10</f>
        <v>Tage</v>
      </c>
      <c r="J10" s="146">
        <f>Timing!J10</f>
        <v>31</v>
      </c>
      <c r="K10" s="146">
        <f>Timing!K10</f>
        <v>31</v>
      </c>
      <c r="L10" s="146">
        <f>Timing!L10</f>
        <v>30</v>
      </c>
      <c r="M10" s="146">
        <f>Timing!M10</f>
        <v>31</v>
      </c>
      <c r="N10" s="146">
        <f>Timing!N10</f>
        <v>30</v>
      </c>
      <c r="O10" s="146">
        <f>Timing!O10</f>
        <v>31</v>
      </c>
      <c r="P10" s="146">
        <f>Timing!P10</f>
        <v>31</v>
      </c>
      <c r="Q10" s="146">
        <f>Timing!Q10</f>
        <v>28</v>
      </c>
      <c r="R10" s="146">
        <f>Timing!R10</f>
        <v>31</v>
      </c>
      <c r="S10" s="146">
        <f>Timing!S10</f>
        <v>30</v>
      </c>
      <c r="T10" s="146">
        <f>Timing!T10</f>
        <v>31</v>
      </c>
      <c r="U10" s="146">
        <f>Timing!U10</f>
        <v>30</v>
      </c>
      <c r="V10" s="146">
        <f>Timing!V10</f>
        <v>31</v>
      </c>
      <c r="W10" s="146">
        <f>Timing!W10</f>
        <v>31</v>
      </c>
      <c r="X10" s="146">
        <f>Timing!X10</f>
        <v>30</v>
      </c>
      <c r="Y10" s="146">
        <f>Timing!Y10</f>
        <v>31</v>
      </c>
      <c r="Z10" s="146">
        <f>Timing!Z10</f>
        <v>30</v>
      </c>
      <c r="AA10" s="146">
        <f>Timing!AA10</f>
        <v>31</v>
      </c>
      <c r="AB10" s="146">
        <f>Timing!AB10</f>
        <v>31</v>
      </c>
      <c r="AC10" s="146">
        <f>Timing!AC10</f>
        <v>29</v>
      </c>
      <c r="AD10" s="146">
        <f>Timing!AD10</f>
        <v>31</v>
      </c>
      <c r="AE10" s="146">
        <f>Timing!AE10</f>
        <v>30</v>
      </c>
      <c r="AF10" s="146">
        <f>Timing!AF10</f>
        <v>31</v>
      </c>
      <c r="AG10" s="146">
        <f>Timing!AG10</f>
        <v>30</v>
      </c>
      <c r="AH10" s="146">
        <f>Timing!AH10</f>
        <v>31</v>
      </c>
      <c r="AI10" s="146">
        <f>Timing!AI10</f>
        <v>31</v>
      </c>
      <c r="AJ10" s="146">
        <f>Timing!AJ10</f>
        <v>30</v>
      </c>
      <c r="AK10" s="146">
        <f>Timing!AK10</f>
        <v>31</v>
      </c>
      <c r="AL10" s="146">
        <f>Timing!AL10</f>
        <v>30</v>
      </c>
      <c r="AM10" s="146">
        <f>Timing!AM10</f>
        <v>31</v>
      </c>
      <c r="AN10" s="146">
        <f>Timing!AN10</f>
        <v>31</v>
      </c>
      <c r="AO10" s="146">
        <f>Timing!AO10</f>
        <v>28</v>
      </c>
      <c r="AP10" s="146">
        <f>Timing!AP10</f>
        <v>31</v>
      </c>
      <c r="AQ10" s="146">
        <f>Timing!AQ10</f>
        <v>30</v>
      </c>
      <c r="AR10" s="146">
        <f>Timing!AR10</f>
        <v>31</v>
      </c>
      <c r="AS10" s="146">
        <f>Timing!AS10</f>
        <v>30</v>
      </c>
      <c r="AT10" s="146">
        <f>Timing!AT10</f>
        <v>31</v>
      </c>
      <c r="AU10" s="146">
        <f>Timing!AU10</f>
        <v>31</v>
      </c>
      <c r="AV10" s="146">
        <f>Timing!AV10</f>
        <v>30</v>
      </c>
      <c r="AW10" s="146">
        <f>Timing!AW10</f>
        <v>31</v>
      </c>
      <c r="AX10" s="146">
        <f>Timing!AX10</f>
        <v>30</v>
      </c>
      <c r="AY10" s="146">
        <f>Timing!AY10</f>
        <v>31</v>
      </c>
      <c r="AZ10" s="146">
        <f>Timing!AZ10</f>
        <v>31</v>
      </c>
      <c r="BA10" s="146">
        <f>Timing!BA10</f>
        <v>28</v>
      </c>
      <c r="BB10" s="146">
        <f>Timing!BB10</f>
        <v>31</v>
      </c>
      <c r="BC10" s="146">
        <f>Timing!BC10</f>
        <v>30</v>
      </c>
      <c r="BD10" s="146">
        <f>Timing!BD10</f>
        <v>31</v>
      </c>
      <c r="BE10" s="146">
        <f>Timing!BE10</f>
        <v>30</v>
      </c>
      <c r="BF10" s="146">
        <f>Timing!BF10</f>
        <v>31</v>
      </c>
      <c r="BG10" s="146">
        <f>Timing!BG10</f>
        <v>31</v>
      </c>
      <c r="BH10" s="146">
        <f>Timing!BH10</f>
        <v>30</v>
      </c>
      <c r="BI10" s="146">
        <f>Timing!BI10</f>
        <v>31</v>
      </c>
      <c r="BJ10" s="146">
        <f>Timing!BJ10</f>
        <v>30</v>
      </c>
      <c r="BK10" s="146">
        <f>Timing!BK10</f>
        <v>31</v>
      </c>
      <c r="BL10" s="146">
        <f>Timing!BL10</f>
        <v>31</v>
      </c>
      <c r="BM10" s="146">
        <f>Timing!BM10</f>
        <v>28</v>
      </c>
      <c r="BN10" s="146">
        <f>Timing!BN10</f>
        <v>31</v>
      </c>
      <c r="BO10" s="146">
        <f>Timing!BO10</f>
        <v>30</v>
      </c>
      <c r="BP10" s="146">
        <f>Timing!BP10</f>
        <v>31</v>
      </c>
      <c r="BQ10" s="146">
        <f>Timing!BQ10</f>
        <v>30</v>
      </c>
      <c r="BR10" s="146">
        <f>Timing!BR10</f>
        <v>31</v>
      </c>
      <c r="BS10" s="146">
        <f>Timing!BS10</f>
        <v>31</v>
      </c>
      <c r="BT10" s="146">
        <f>Timing!BT10</f>
        <v>30</v>
      </c>
      <c r="BU10" s="146">
        <f>Timing!BU10</f>
        <v>31</v>
      </c>
      <c r="BV10" s="146">
        <f>Timing!BV10</f>
        <v>30</v>
      </c>
      <c r="BW10" s="146">
        <f>Timing!BW10</f>
        <v>31</v>
      </c>
      <c r="BX10" s="146">
        <f>Timing!BX10</f>
        <v>31</v>
      </c>
      <c r="BY10" s="146">
        <f>Timing!BY10</f>
        <v>29</v>
      </c>
      <c r="BZ10" s="146">
        <f>Timing!BZ10</f>
        <v>31</v>
      </c>
      <c r="CA10" s="146">
        <f>Timing!CA10</f>
        <v>30</v>
      </c>
      <c r="CB10" s="146">
        <f>Timing!CB10</f>
        <v>31</v>
      </c>
      <c r="CC10" s="146">
        <f>Timing!CC10</f>
        <v>30</v>
      </c>
      <c r="CD10" s="146">
        <f>Timing!CD10</f>
        <v>31</v>
      </c>
      <c r="CE10" s="146">
        <f>Timing!CE10</f>
        <v>31</v>
      </c>
      <c r="CF10" s="146">
        <f>Timing!CF10</f>
        <v>30</v>
      </c>
      <c r="CG10" s="146">
        <f>Timing!CG10</f>
        <v>31</v>
      </c>
      <c r="CH10" s="146">
        <f>Timing!CH10</f>
        <v>30</v>
      </c>
      <c r="CI10" s="146">
        <f>Timing!CI10</f>
        <v>31</v>
      </c>
      <c r="CJ10" s="146">
        <f>Timing!CJ10</f>
        <v>31</v>
      </c>
      <c r="CK10" s="146">
        <f>Timing!CK10</f>
        <v>28</v>
      </c>
      <c r="CL10" s="146">
        <f>Timing!CL10</f>
        <v>31</v>
      </c>
      <c r="CM10" s="146">
        <f>Timing!CM10</f>
        <v>30</v>
      </c>
      <c r="CN10" s="146">
        <f>Timing!CN10</f>
        <v>31</v>
      </c>
      <c r="CO10" s="146">
        <f>Timing!CO10</f>
        <v>30</v>
      </c>
      <c r="CP10" s="146">
        <f>Timing!CP10</f>
        <v>31</v>
      </c>
      <c r="CQ10" s="146">
        <f>Timing!CQ10</f>
        <v>31</v>
      </c>
      <c r="CR10" s="146">
        <f>Timing!CR10</f>
        <v>30</v>
      </c>
      <c r="CS10" s="146">
        <f>Timing!CS10</f>
        <v>31</v>
      </c>
      <c r="CT10" s="146">
        <f>Timing!CT10</f>
        <v>30</v>
      </c>
      <c r="CU10" s="146">
        <f>Timing!CU10</f>
        <v>31</v>
      </c>
      <c r="CV10" s="146">
        <f>Timing!CV10</f>
        <v>31</v>
      </c>
      <c r="CW10" s="146">
        <f>Timing!CW10</f>
        <v>28</v>
      </c>
      <c r="CX10" s="146">
        <f>Timing!CX10</f>
        <v>31</v>
      </c>
      <c r="CY10" s="146">
        <f>Timing!CY10</f>
        <v>30</v>
      </c>
      <c r="CZ10" s="146">
        <f>Timing!CZ10</f>
        <v>31</v>
      </c>
      <c r="DA10" s="146">
        <f>Timing!DA10</f>
        <v>30</v>
      </c>
      <c r="DB10" s="146">
        <f>Timing!DB10</f>
        <v>31</v>
      </c>
      <c r="DC10" s="146">
        <f>Timing!DC10</f>
        <v>31</v>
      </c>
      <c r="DD10" s="146">
        <f>Timing!DD10</f>
        <v>30</v>
      </c>
      <c r="DE10" s="146">
        <f>Timing!DE10</f>
        <v>31</v>
      </c>
      <c r="DF10" s="146">
        <f>Timing!DF10</f>
        <v>30</v>
      </c>
      <c r="DG10" s="146">
        <f>Timing!DG10</f>
        <v>31</v>
      </c>
      <c r="DH10" s="146">
        <f>Timing!DH10</f>
        <v>31</v>
      </c>
      <c r="DI10" s="146">
        <f>Timing!DI10</f>
        <v>28</v>
      </c>
      <c r="DJ10" s="146">
        <f>Timing!DJ10</f>
        <v>31</v>
      </c>
      <c r="DK10" s="146">
        <f>Timing!DK10</f>
        <v>30</v>
      </c>
      <c r="DL10" s="146">
        <f>Timing!DL10</f>
        <v>31</v>
      </c>
      <c r="DM10" s="146">
        <f>Timing!DM10</f>
        <v>30</v>
      </c>
      <c r="DN10" s="146">
        <f>Timing!DN10</f>
        <v>31</v>
      </c>
      <c r="DO10" s="146">
        <f>Timing!DO10</f>
        <v>31</v>
      </c>
      <c r="DP10" s="146">
        <f>Timing!DP10</f>
        <v>30</v>
      </c>
      <c r="DQ10" s="146">
        <f>Timing!DQ10</f>
        <v>31</v>
      </c>
      <c r="DR10" s="146">
        <f>Timing!DR10</f>
        <v>30</v>
      </c>
      <c r="DS10" s="146">
        <f>Timing!DS10</f>
        <v>31</v>
      </c>
      <c r="DT10" s="146">
        <f>Timing!DT10</f>
        <v>31</v>
      </c>
      <c r="DU10" s="146">
        <f>Timing!DU10</f>
        <v>29</v>
      </c>
      <c r="DV10" s="146">
        <f>Timing!DV10</f>
        <v>31</v>
      </c>
      <c r="DW10" s="146">
        <f>Timing!DW10</f>
        <v>30</v>
      </c>
      <c r="DX10" s="146">
        <f>Timing!DX10</f>
        <v>31</v>
      </c>
      <c r="DY10" s="146">
        <f>Timing!DY10</f>
        <v>30</v>
      </c>
    </row>
    <row r="11" spans="1:129" ht="15" customHeight="1">
      <c r="C11" s="146" t="str">
        <f>Timing!C11</f>
        <v>Kalenderjahr</v>
      </c>
      <c r="D11" s="8" t="str">
        <f>Timing!D11</f>
        <v>Jahr</v>
      </c>
      <c r="J11" s="146">
        <f>Timing!J11</f>
        <v>2014</v>
      </c>
      <c r="K11" s="146">
        <f>Timing!K11</f>
        <v>2014</v>
      </c>
      <c r="L11" s="146">
        <f>Timing!L11</f>
        <v>2014</v>
      </c>
      <c r="M11" s="146">
        <f>Timing!M11</f>
        <v>2014</v>
      </c>
      <c r="N11" s="146">
        <f>Timing!N11</f>
        <v>2014</v>
      </c>
      <c r="O11" s="146">
        <f>Timing!O11</f>
        <v>2014</v>
      </c>
      <c r="P11" s="146">
        <f>Timing!P11</f>
        <v>2015</v>
      </c>
      <c r="Q11" s="146">
        <f>Timing!Q11</f>
        <v>2015</v>
      </c>
      <c r="R11" s="146">
        <f>Timing!R11</f>
        <v>2015</v>
      </c>
      <c r="S11" s="146">
        <f>Timing!S11</f>
        <v>2015</v>
      </c>
      <c r="T11" s="146">
        <f>Timing!T11</f>
        <v>2015</v>
      </c>
      <c r="U11" s="146">
        <f>Timing!U11</f>
        <v>2015</v>
      </c>
      <c r="V11" s="146">
        <f>Timing!V11</f>
        <v>2015</v>
      </c>
      <c r="W11" s="146">
        <f>Timing!W11</f>
        <v>2015</v>
      </c>
      <c r="X11" s="146">
        <f>Timing!X11</f>
        <v>2015</v>
      </c>
      <c r="Y11" s="146">
        <f>Timing!Y11</f>
        <v>2015</v>
      </c>
      <c r="Z11" s="146">
        <f>Timing!Z11</f>
        <v>2015</v>
      </c>
      <c r="AA11" s="146">
        <f>Timing!AA11</f>
        <v>2015</v>
      </c>
      <c r="AB11" s="146">
        <f>Timing!AB11</f>
        <v>2016</v>
      </c>
      <c r="AC11" s="146">
        <f>Timing!AC11</f>
        <v>2016</v>
      </c>
      <c r="AD11" s="146">
        <f>Timing!AD11</f>
        <v>2016</v>
      </c>
      <c r="AE11" s="146">
        <f>Timing!AE11</f>
        <v>2016</v>
      </c>
      <c r="AF11" s="146">
        <f>Timing!AF11</f>
        <v>2016</v>
      </c>
      <c r="AG11" s="146">
        <f>Timing!AG11</f>
        <v>2016</v>
      </c>
      <c r="AH11" s="146">
        <f>Timing!AH11</f>
        <v>2016</v>
      </c>
      <c r="AI11" s="146">
        <f>Timing!AI11</f>
        <v>2016</v>
      </c>
      <c r="AJ11" s="146">
        <f>Timing!AJ11</f>
        <v>2016</v>
      </c>
      <c r="AK11" s="146">
        <f>Timing!AK11</f>
        <v>2016</v>
      </c>
      <c r="AL11" s="146">
        <f>Timing!AL11</f>
        <v>2016</v>
      </c>
      <c r="AM11" s="146">
        <f>Timing!AM11</f>
        <v>2016</v>
      </c>
      <c r="AN11" s="146">
        <f>Timing!AN11</f>
        <v>2017</v>
      </c>
      <c r="AO11" s="146">
        <f>Timing!AO11</f>
        <v>2017</v>
      </c>
      <c r="AP11" s="146">
        <f>Timing!AP11</f>
        <v>2017</v>
      </c>
      <c r="AQ11" s="146">
        <f>Timing!AQ11</f>
        <v>2017</v>
      </c>
      <c r="AR11" s="146">
        <f>Timing!AR11</f>
        <v>2017</v>
      </c>
      <c r="AS11" s="146">
        <f>Timing!AS11</f>
        <v>2017</v>
      </c>
      <c r="AT11" s="146">
        <f>Timing!AT11</f>
        <v>2017</v>
      </c>
      <c r="AU11" s="146">
        <f>Timing!AU11</f>
        <v>2017</v>
      </c>
      <c r="AV11" s="146">
        <f>Timing!AV11</f>
        <v>2017</v>
      </c>
      <c r="AW11" s="146">
        <f>Timing!AW11</f>
        <v>2017</v>
      </c>
      <c r="AX11" s="146">
        <f>Timing!AX11</f>
        <v>2017</v>
      </c>
      <c r="AY11" s="146">
        <f>Timing!AY11</f>
        <v>2017</v>
      </c>
      <c r="AZ11" s="146">
        <f>Timing!AZ11</f>
        <v>2018</v>
      </c>
      <c r="BA11" s="146">
        <f>Timing!BA11</f>
        <v>2018</v>
      </c>
      <c r="BB11" s="146">
        <f>Timing!BB11</f>
        <v>2018</v>
      </c>
      <c r="BC11" s="146">
        <f>Timing!BC11</f>
        <v>2018</v>
      </c>
      <c r="BD11" s="146">
        <f>Timing!BD11</f>
        <v>2018</v>
      </c>
      <c r="BE11" s="146">
        <f>Timing!BE11</f>
        <v>2018</v>
      </c>
      <c r="BF11" s="146">
        <f>Timing!BF11</f>
        <v>2018</v>
      </c>
      <c r="BG11" s="146">
        <f>Timing!BG11</f>
        <v>2018</v>
      </c>
      <c r="BH11" s="146">
        <f>Timing!BH11</f>
        <v>2018</v>
      </c>
      <c r="BI11" s="146">
        <f>Timing!BI11</f>
        <v>2018</v>
      </c>
      <c r="BJ11" s="146">
        <f>Timing!BJ11</f>
        <v>2018</v>
      </c>
      <c r="BK11" s="146">
        <f>Timing!BK11</f>
        <v>2018</v>
      </c>
      <c r="BL11" s="146">
        <f>Timing!BL11</f>
        <v>2019</v>
      </c>
      <c r="BM11" s="146">
        <f>Timing!BM11</f>
        <v>2019</v>
      </c>
      <c r="BN11" s="146">
        <f>Timing!BN11</f>
        <v>2019</v>
      </c>
      <c r="BO11" s="146">
        <f>Timing!BO11</f>
        <v>2019</v>
      </c>
      <c r="BP11" s="146">
        <f>Timing!BP11</f>
        <v>2019</v>
      </c>
      <c r="BQ11" s="146">
        <f>Timing!BQ11</f>
        <v>2019</v>
      </c>
      <c r="BR11" s="146">
        <f>Timing!BR11</f>
        <v>2019</v>
      </c>
      <c r="BS11" s="146">
        <f>Timing!BS11</f>
        <v>2019</v>
      </c>
      <c r="BT11" s="146">
        <f>Timing!BT11</f>
        <v>2019</v>
      </c>
      <c r="BU11" s="146">
        <f>Timing!BU11</f>
        <v>2019</v>
      </c>
      <c r="BV11" s="146">
        <f>Timing!BV11</f>
        <v>2019</v>
      </c>
      <c r="BW11" s="146">
        <f>Timing!BW11</f>
        <v>2019</v>
      </c>
      <c r="BX11" s="146">
        <f>Timing!BX11</f>
        <v>2020</v>
      </c>
      <c r="BY11" s="146">
        <f>Timing!BY11</f>
        <v>2020</v>
      </c>
      <c r="BZ11" s="146">
        <f>Timing!BZ11</f>
        <v>2020</v>
      </c>
      <c r="CA11" s="146">
        <f>Timing!CA11</f>
        <v>2020</v>
      </c>
      <c r="CB11" s="146">
        <f>Timing!CB11</f>
        <v>2020</v>
      </c>
      <c r="CC11" s="146">
        <f>Timing!CC11</f>
        <v>2020</v>
      </c>
      <c r="CD11" s="146">
        <f>Timing!CD11</f>
        <v>2020</v>
      </c>
      <c r="CE11" s="146">
        <f>Timing!CE11</f>
        <v>2020</v>
      </c>
      <c r="CF11" s="146">
        <f>Timing!CF11</f>
        <v>2020</v>
      </c>
      <c r="CG11" s="146">
        <f>Timing!CG11</f>
        <v>2020</v>
      </c>
      <c r="CH11" s="146">
        <f>Timing!CH11</f>
        <v>2020</v>
      </c>
      <c r="CI11" s="146">
        <f>Timing!CI11</f>
        <v>2020</v>
      </c>
      <c r="CJ11" s="146">
        <f>Timing!CJ11</f>
        <v>2021</v>
      </c>
      <c r="CK11" s="146">
        <f>Timing!CK11</f>
        <v>2021</v>
      </c>
      <c r="CL11" s="146">
        <f>Timing!CL11</f>
        <v>2021</v>
      </c>
      <c r="CM11" s="146">
        <f>Timing!CM11</f>
        <v>2021</v>
      </c>
      <c r="CN11" s="146">
        <f>Timing!CN11</f>
        <v>2021</v>
      </c>
      <c r="CO11" s="146">
        <f>Timing!CO11</f>
        <v>2021</v>
      </c>
      <c r="CP11" s="146">
        <f>Timing!CP11</f>
        <v>2021</v>
      </c>
      <c r="CQ11" s="146">
        <f>Timing!CQ11</f>
        <v>2021</v>
      </c>
      <c r="CR11" s="146">
        <f>Timing!CR11</f>
        <v>2021</v>
      </c>
      <c r="CS11" s="146">
        <f>Timing!CS11</f>
        <v>2021</v>
      </c>
      <c r="CT11" s="146">
        <f>Timing!CT11</f>
        <v>2021</v>
      </c>
      <c r="CU11" s="146">
        <f>Timing!CU11</f>
        <v>2021</v>
      </c>
      <c r="CV11" s="146">
        <f>Timing!CV11</f>
        <v>2022</v>
      </c>
      <c r="CW11" s="146">
        <f>Timing!CW11</f>
        <v>2022</v>
      </c>
      <c r="CX11" s="146">
        <f>Timing!CX11</f>
        <v>2022</v>
      </c>
      <c r="CY11" s="146">
        <f>Timing!CY11</f>
        <v>2022</v>
      </c>
      <c r="CZ11" s="146">
        <f>Timing!CZ11</f>
        <v>2022</v>
      </c>
      <c r="DA11" s="146">
        <f>Timing!DA11</f>
        <v>2022</v>
      </c>
      <c r="DB11" s="146">
        <f>Timing!DB11</f>
        <v>2022</v>
      </c>
      <c r="DC11" s="146">
        <f>Timing!DC11</f>
        <v>2022</v>
      </c>
      <c r="DD11" s="146">
        <f>Timing!DD11</f>
        <v>2022</v>
      </c>
      <c r="DE11" s="146">
        <f>Timing!DE11</f>
        <v>2022</v>
      </c>
      <c r="DF11" s="146">
        <f>Timing!DF11</f>
        <v>2022</v>
      </c>
      <c r="DG11" s="146">
        <f>Timing!DG11</f>
        <v>2022</v>
      </c>
      <c r="DH11" s="146">
        <f>Timing!DH11</f>
        <v>2023</v>
      </c>
      <c r="DI11" s="146">
        <f>Timing!DI11</f>
        <v>2023</v>
      </c>
      <c r="DJ11" s="146">
        <f>Timing!DJ11</f>
        <v>2023</v>
      </c>
      <c r="DK11" s="146">
        <f>Timing!DK11</f>
        <v>2023</v>
      </c>
      <c r="DL11" s="146">
        <f>Timing!DL11</f>
        <v>2023</v>
      </c>
      <c r="DM11" s="146">
        <f>Timing!DM11</f>
        <v>2023</v>
      </c>
      <c r="DN11" s="146">
        <f>Timing!DN11</f>
        <v>2023</v>
      </c>
      <c r="DO11" s="146">
        <f>Timing!DO11</f>
        <v>2023</v>
      </c>
      <c r="DP11" s="146">
        <f>Timing!DP11</f>
        <v>2023</v>
      </c>
      <c r="DQ11" s="146">
        <f>Timing!DQ11</f>
        <v>2023</v>
      </c>
      <c r="DR11" s="146">
        <f>Timing!DR11</f>
        <v>2023</v>
      </c>
      <c r="DS11" s="146">
        <f>Timing!DS11</f>
        <v>2023</v>
      </c>
      <c r="DT11" s="146">
        <f>Timing!DT11</f>
        <v>2024</v>
      </c>
      <c r="DU11" s="146">
        <f>Timing!DU11</f>
        <v>2024</v>
      </c>
      <c r="DV11" s="146">
        <f>Timing!DV11</f>
        <v>2024</v>
      </c>
      <c r="DW11" s="146">
        <f>Timing!DW11</f>
        <v>2024</v>
      </c>
      <c r="DX11" s="146">
        <f>Timing!DX11</f>
        <v>2024</v>
      </c>
      <c r="DY11" s="146">
        <f>Timing!DY11</f>
        <v>2024</v>
      </c>
    </row>
    <row r="12" spans="1:129">
      <c r="D12" s="8"/>
    </row>
    <row r="13" spans="1:129">
      <c r="C13" s="42" t="str">
        <f>Timing!C13</f>
        <v>Zähler Monate in Bauphase / Construction</v>
      </c>
      <c r="D13" s="8" t="str">
        <f>Timing!D13</f>
        <v>Zahl</v>
      </c>
      <c r="E13" s="17" t="str">
        <f>Timing!E13</f>
        <v>Monate</v>
      </c>
      <c r="J13" s="128">
        <f>Timing!J13</f>
        <v>1</v>
      </c>
      <c r="K13" s="128">
        <f>Timing!K13</f>
        <v>2</v>
      </c>
      <c r="L13" s="128">
        <f>Timing!L13</f>
        <v>3</v>
      </c>
      <c r="M13" s="128">
        <f>Timing!M13</f>
        <v>4</v>
      </c>
      <c r="N13" s="128">
        <f>Timing!N13</f>
        <v>5</v>
      </c>
      <c r="O13" s="128">
        <f>Timing!O13</f>
        <v>6</v>
      </c>
      <c r="P13" s="128">
        <f>Timing!P13</f>
        <v>0</v>
      </c>
      <c r="Q13" s="128">
        <f>Timing!Q13</f>
        <v>0</v>
      </c>
      <c r="R13" s="128">
        <f>Timing!R13</f>
        <v>0</v>
      </c>
      <c r="S13" s="128">
        <f>Timing!S13</f>
        <v>0</v>
      </c>
      <c r="T13" s="128">
        <f>Timing!T13</f>
        <v>0</v>
      </c>
      <c r="U13" s="128">
        <f>Timing!U13</f>
        <v>0</v>
      </c>
      <c r="V13" s="128">
        <f>Timing!V13</f>
        <v>0</v>
      </c>
      <c r="W13" s="128">
        <f>Timing!W13</f>
        <v>0</v>
      </c>
      <c r="X13" s="128">
        <f>Timing!X13</f>
        <v>0</v>
      </c>
      <c r="Y13" s="128">
        <f>Timing!Y13</f>
        <v>0</v>
      </c>
      <c r="Z13" s="128">
        <f>Timing!Z13</f>
        <v>0</v>
      </c>
      <c r="AA13" s="128">
        <f>Timing!AA13</f>
        <v>0</v>
      </c>
      <c r="AB13" s="128">
        <f>Timing!AB13</f>
        <v>0</v>
      </c>
      <c r="AC13" s="128">
        <f>Timing!AC13</f>
        <v>0</v>
      </c>
      <c r="AD13" s="128">
        <f>Timing!AD13</f>
        <v>0</v>
      </c>
      <c r="AE13" s="128">
        <f>Timing!AE13</f>
        <v>0</v>
      </c>
      <c r="AF13" s="128">
        <f>Timing!AF13</f>
        <v>0</v>
      </c>
      <c r="AG13" s="128">
        <f>Timing!AG13</f>
        <v>0</v>
      </c>
      <c r="AH13" s="128">
        <f>Timing!AH13</f>
        <v>0</v>
      </c>
      <c r="AI13" s="128">
        <f>Timing!AI13</f>
        <v>0</v>
      </c>
      <c r="AJ13" s="128">
        <f>Timing!AJ13</f>
        <v>0</v>
      </c>
      <c r="AK13" s="128">
        <f>Timing!AK13</f>
        <v>0</v>
      </c>
      <c r="AL13" s="128">
        <f>Timing!AL13</f>
        <v>0</v>
      </c>
      <c r="AM13" s="128">
        <f>Timing!AM13</f>
        <v>0</v>
      </c>
      <c r="AN13" s="128">
        <f>Timing!AN13</f>
        <v>0</v>
      </c>
      <c r="AO13" s="128">
        <f>Timing!AO13</f>
        <v>0</v>
      </c>
      <c r="AP13" s="128">
        <f>Timing!AP13</f>
        <v>0</v>
      </c>
      <c r="AQ13" s="128">
        <f>Timing!AQ13</f>
        <v>0</v>
      </c>
      <c r="AR13" s="128">
        <f>Timing!AR13</f>
        <v>0</v>
      </c>
      <c r="AS13" s="128">
        <f>Timing!AS13</f>
        <v>0</v>
      </c>
      <c r="AT13" s="128">
        <f>Timing!AT13</f>
        <v>0</v>
      </c>
      <c r="AU13" s="128">
        <f>Timing!AU13</f>
        <v>0</v>
      </c>
      <c r="AV13" s="128">
        <f>Timing!AV13</f>
        <v>0</v>
      </c>
      <c r="AW13" s="128">
        <f>Timing!AW13</f>
        <v>0</v>
      </c>
      <c r="AX13" s="128">
        <f>Timing!AX13</f>
        <v>0</v>
      </c>
      <c r="AY13" s="128">
        <f>Timing!AY13</f>
        <v>0</v>
      </c>
      <c r="AZ13" s="128">
        <f>Timing!AZ13</f>
        <v>0</v>
      </c>
      <c r="BA13" s="128">
        <f>Timing!BA13</f>
        <v>0</v>
      </c>
      <c r="BB13" s="128">
        <f>Timing!BB13</f>
        <v>0</v>
      </c>
      <c r="BC13" s="128">
        <f>Timing!BC13</f>
        <v>0</v>
      </c>
      <c r="BD13" s="128">
        <f>Timing!BD13</f>
        <v>0</v>
      </c>
      <c r="BE13" s="128">
        <f>Timing!BE13</f>
        <v>0</v>
      </c>
      <c r="BF13" s="128">
        <f>Timing!BF13</f>
        <v>0</v>
      </c>
      <c r="BG13" s="128">
        <f>Timing!BG13</f>
        <v>0</v>
      </c>
      <c r="BH13" s="128">
        <f>Timing!BH13</f>
        <v>0</v>
      </c>
      <c r="BI13" s="128">
        <f>Timing!BI13</f>
        <v>0</v>
      </c>
      <c r="BJ13" s="128">
        <f>Timing!BJ13</f>
        <v>0</v>
      </c>
      <c r="BK13" s="128">
        <f>Timing!BK13</f>
        <v>0</v>
      </c>
      <c r="BL13" s="128">
        <f>Timing!BL13</f>
        <v>0</v>
      </c>
      <c r="BM13" s="128">
        <f>Timing!BM13</f>
        <v>0</v>
      </c>
      <c r="BN13" s="128">
        <f>Timing!BN13</f>
        <v>0</v>
      </c>
      <c r="BO13" s="128">
        <f>Timing!BO13</f>
        <v>0</v>
      </c>
      <c r="BP13" s="128">
        <f>Timing!BP13</f>
        <v>0</v>
      </c>
      <c r="BQ13" s="128">
        <f>Timing!BQ13</f>
        <v>0</v>
      </c>
      <c r="BR13" s="128">
        <f>Timing!BR13</f>
        <v>0</v>
      </c>
      <c r="BS13" s="128">
        <f>Timing!BS13</f>
        <v>0</v>
      </c>
      <c r="BT13" s="128">
        <f>Timing!BT13</f>
        <v>0</v>
      </c>
      <c r="BU13" s="128">
        <f>Timing!BU13</f>
        <v>0</v>
      </c>
      <c r="BV13" s="128">
        <f>Timing!BV13</f>
        <v>0</v>
      </c>
      <c r="BW13" s="128">
        <f>Timing!BW13</f>
        <v>0</v>
      </c>
      <c r="BX13" s="128">
        <f>Timing!BX13</f>
        <v>0</v>
      </c>
      <c r="BY13" s="128">
        <f>Timing!BY13</f>
        <v>0</v>
      </c>
      <c r="BZ13" s="128">
        <f>Timing!BZ13</f>
        <v>0</v>
      </c>
      <c r="CA13" s="128">
        <f>Timing!CA13</f>
        <v>0</v>
      </c>
      <c r="CB13" s="128">
        <f>Timing!CB13</f>
        <v>0</v>
      </c>
      <c r="CC13" s="128">
        <f>Timing!CC13</f>
        <v>0</v>
      </c>
      <c r="CD13" s="128">
        <f>Timing!CD13</f>
        <v>0</v>
      </c>
      <c r="CE13" s="128">
        <f>Timing!CE13</f>
        <v>0</v>
      </c>
      <c r="CF13" s="128">
        <f>Timing!CF13</f>
        <v>0</v>
      </c>
      <c r="CG13" s="128">
        <f>Timing!CG13</f>
        <v>0</v>
      </c>
      <c r="CH13" s="128">
        <f>Timing!CH13</f>
        <v>0</v>
      </c>
      <c r="CI13" s="128">
        <f>Timing!CI13</f>
        <v>0</v>
      </c>
      <c r="CJ13" s="128">
        <f>Timing!CJ13</f>
        <v>0</v>
      </c>
      <c r="CK13" s="128">
        <f>Timing!CK13</f>
        <v>0</v>
      </c>
      <c r="CL13" s="128">
        <f>Timing!CL13</f>
        <v>0</v>
      </c>
      <c r="CM13" s="128">
        <f>Timing!CM13</f>
        <v>0</v>
      </c>
      <c r="CN13" s="128">
        <f>Timing!CN13</f>
        <v>0</v>
      </c>
      <c r="CO13" s="128">
        <f>Timing!CO13</f>
        <v>0</v>
      </c>
      <c r="CP13" s="128">
        <f>Timing!CP13</f>
        <v>0</v>
      </c>
      <c r="CQ13" s="128">
        <f>Timing!CQ13</f>
        <v>0</v>
      </c>
      <c r="CR13" s="128">
        <f>Timing!CR13</f>
        <v>0</v>
      </c>
      <c r="CS13" s="128">
        <f>Timing!CS13</f>
        <v>0</v>
      </c>
      <c r="CT13" s="128">
        <f>Timing!CT13</f>
        <v>0</v>
      </c>
      <c r="CU13" s="128">
        <f>Timing!CU13</f>
        <v>0</v>
      </c>
      <c r="CV13" s="128">
        <f>Timing!CV13</f>
        <v>0</v>
      </c>
      <c r="CW13" s="128">
        <f>Timing!CW13</f>
        <v>0</v>
      </c>
      <c r="CX13" s="128">
        <f>Timing!CX13</f>
        <v>0</v>
      </c>
      <c r="CY13" s="128">
        <f>Timing!CY13</f>
        <v>0</v>
      </c>
      <c r="CZ13" s="128">
        <f>Timing!CZ13</f>
        <v>0</v>
      </c>
      <c r="DA13" s="128">
        <f>Timing!DA13</f>
        <v>0</v>
      </c>
      <c r="DB13" s="128">
        <f>Timing!DB13</f>
        <v>0</v>
      </c>
      <c r="DC13" s="128">
        <f>Timing!DC13</f>
        <v>0</v>
      </c>
      <c r="DD13" s="128">
        <f>Timing!DD13</f>
        <v>0</v>
      </c>
      <c r="DE13" s="128">
        <f>Timing!DE13</f>
        <v>0</v>
      </c>
      <c r="DF13" s="128">
        <f>Timing!DF13</f>
        <v>0</v>
      </c>
      <c r="DG13" s="128">
        <f>Timing!DG13</f>
        <v>0</v>
      </c>
      <c r="DH13" s="128">
        <f>Timing!DH13</f>
        <v>0</v>
      </c>
      <c r="DI13" s="128">
        <f>Timing!DI13</f>
        <v>0</v>
      </c>
      <c r="DJ13" s="128">
        <f>Timing!DJ13</f>
        <v>0</v>
      </c>
      <c r="DK13" s="128">
        <f>Timing!DK13</f>
        <v>0</v>
      </c>
      <c r="DL13" s="128">
        <f>Timing!DL13</f>
        <v>0</v>
      </c>
      <c r="DM13" s="128">
        <f>Timing!DM13</f>
        <v>0</v>
      </c>
      <c r="DN13" s="128">
        <f>Timing!DN13</f>
        <v>0</v>
      </c>
      <c r="DO13" s="128">
        <f>Timing!DO13</f>
        <v>0</v>
      </c>
      <c r="DP13" s="128">
        <f>Timing!DP13</f>
        <v>0</v>
      </c>
      <c r="DQ13" s="128">
        <f>Timing!DQ13</f>
        <v>0</v>
      </c>
      <c r="DR13" s="128">
        <f>Timing!DR13</f>
        <v>0</v>
      </c>
      <c r="DS13" s="128">
        <f>Timing!DS13</f>
        <v>0</v>
      </c>
      <c r="DT13" s="128">
        <f>Timing!DT13</f>
        <v>0</v>
      </c>
      <c r="DU13" s="128">
        <f>Timing!DU13</f>
        <v>0</v>
      </c>
      <c r="DV13" s="128">
        <f>Timing!DV13</f>
        <v>0</v>
      </c>
      <c r="DW13" s="128">
        <f>Timing!DW13</f>
        <v>0</v>
      </c>
      <c r="DX13" s="128">
        <f>Timing!DX13</f>
        <v>0</v>
      </c>
      <c r="DY13" s="128">
        <f>Timing!DY13</f>
        <v>0</v>
      </c>
    </row>
    <row r="14" spans="1:129">
      <c r="C14" s="42" t="str">
        <f>Timing!C14</f>
        <v>Zähler Monate in Betriebsphase / Operations</v>
      </c>
      <c r="D14" s="8" t="str">
        <f>Timing!D14</f>
        <v>Zahl</v>
      </c>
      <c r="E14" s="17" t="str">
        <f>Timing!E14</f>
        <v>Monate</v>
      </c>
      <c r="J14" s="128">
        <f>Timing!J14</f>
        <v>0</v>
      </c>
      <c r="K14" s="128">
        <f>Timing!K14</f>
        <v>0</v>
      </c>
      <c r="L14" s="128">
        <f>Timing!L14</f>
        <v>0</v>
      </c>
      <c r="M14" s="128">
        <f>Timing!M14</f>
        <v>0</v>
      </c>
      <c r="N14" s="128">
        <f>Timing!N14</f>
        <v>0</v>
      </c>
      <c r="O14" s="128">
        <f>Timing!O14</f>
        <v>0</v>
      </c>
      <c r="P14" s="128">
        <f>Timing!P14</f>
        <v>1</v>
      </c>
      <c r="Q14" s="128">
        <f>Timing!Q14</f>
        <v>2</v>
      </c>
      <c r="R14" s="128">
        <f>Timing!R14</f>
        <v>3</v>
      </c>
      <c r="S14" s="128">
        <f>Timing!S14</f>
        <v>4</v>
      </c>
      <c r="T14" s="128">
        <f>Timing!T14</f>
        <v>5</v>
      </c>
      <c r="U14" s="128">
        <f>Timing!U14</f>
        <v>6</v>
      </c>
      <c r="V14" s="128">
        <f>Timing!V14</f>
        <v>7</v>
      </c>
      <c r="W14" s="128">
        <f>Timing!W14</f>
        <v>8</v>
      </c>
      <c r="X14" s="128">
        <f>Timing!X14</f>
        <v>9</v>
      </c>
      <c r="Y14" s="128">
        <f>Timing!Y14</f>
        <v>10</v>
      </c>
      <c r="Z14" s="128">
        <f>Timing!Z14</f>
        <v>11</v>
      </c>
      <c r="AA14" s="128">
        <f>Timing!AA14</f>
        <v>12</v>
      </c>
      <c r="AB14" s="128">
        <f>Timing!AB14</f>
        <v>13</v>
      </c>
      <c r="AC14" s="128">
        <f>Timing!AC14</f>
        <v>14</v>
      </c>
      <c r="AD14" s="128">
        <f>Timing!AD14</f>
        <v>15</v>
      </c>
      <c r="AE14" s="128">
        <f>Timing!AE14</f>
        <v>16</v>
      </c>
      <c r="AF14" s="128">
        <f>Timing!AF14</f>
        <v>17</v>
      </c>
      <c r="AG14" s="128">
        <f>Timing!AG14</f>
        <v>18</v>
      </c>
      <c r="AH14" s="128">
        <f>Timing!AH14</f>
        <v>19</v>
      </c>
      <c r="AI14" s="128">
        <f>Timing!AI14</f>
        <v>20</v>
      </c>
      <c r="AJ14" s="128">
        <f>Timing!AJ14</f>
        <v>21</v>
      </c>
      <c r="AK14" s="128">
        <f>Timing!AK14</f>
        <v>22</v>
      </c>
      <c r="AL14" s="128">
        <f>Timing!AL14</f>
        <v>23</v>
      </c>
      <c r="AM14" s="128">
        <f>Timing!AM14</f>
        <v>24</v>
      </c>
      <c r="AN14" s="128">
        <f>Timing!AN14</f>
        <v>25</v>
      </c>
      <c r="AO14" s="128">
        <f>Timing!AO14</f>
        <v>26</v>
      </c>
      <c r="AP14" s="128">
        <f>Timing!AP14</f>
        <v>27</v>
      </c>
      <c r="AQ14" s="128">
        <f>Timing!AQ14</f>
        <v>28</v>
      </c>
      <c r="AR14" s="128">
        <f>Timing!AR14</f>
        <v>29</v>
      </c>
      <c r="AS14" s="128">
        <f>Timing!AS14</f>
        <v>30</v>
      </c>
      <c r="AT14" s="128">
        <f>Timing!AT14</f>
        <v>31</v>
      </c>
      <c r="AU14" s="128">
        <f>Timing!AU14</f>
        <v>32</v>
      </c>
      <c r="AV14" s="128">
        <f>Timing!AV14</f>
        <v>33</v>
      </c>
      <c r="AW14" s="128">
        <f>Timing!AW14</f>
        <v>34</v>
      </c>
      <c r="AX14" s="128">
        <f>Timing!AX14</f>
        <v>35</v>
      </c>
      <c r="AY14" s="128">
        <f>Timing!AY14</f>
        <v>36</v>
      </c>
      <c r="AZ14" s="128">
        <f>Timing!AZ14</f>
        <v>37</v>
      </c>
      <c r="BA14" s="128">
        <f>Timing!BA14</f>
        <v>38</v>
      </c>
      <c r="BB14" s="128">
        <f>Timing!BB14</f>
        <v>39</v>
      </c>
      <c r="BC14" s="128">
        <f>Timing!BC14</f>
        <v>40</v>
      </c>
      <c r="BD14" s="128">
        <f>Timing!BD14</f>
        <v>41</v>
      </c>
      <c r="BE14" s="128">
        <f>Timing!BE14</f>
        <v>42</v>
      </c>
      <c r="BF14" s="128">
        <f>Timing!BF14</f>
        <v>43</v>
      </c>
      <c r="BG14" s="128">
        <f>Timing!BG14</f>
        <v>44</v>
      </c>
      <c r="BH14" s="128">
        <f>Timing!BH14</f>
        <v>45</v>
      </c>
      <c r="BI14" s="128">
        <f>Timing!BI14</f>
        <v>46</v>
      </c>
      <c r="BJ14" s="128">
        <f>Timing!BJ14</f>
        <v>47</v>
      </c>
      <c r="BK14" s="128">
        <f>Timing!BK14</f>
        <v>48</v>
      </c>
      <c r="BL14" s="128">
        <f>Timing!BL14</f>
        <v>49</v>
      </c>
      <c r="BM14" s="128">
        <f>Timing!BM14</f>
        <v>50</v>
      </c>
      <c r="BN14" s="128">
        <f>Timing!BN14</f>
        <v>51</v>
      </c>
      <c r="BO14" s="128">
        <f>Timing!BO14</f>
        <v>52</v>
      </c>
      <c r="BP14" s="128">
        <f>Timing!BP14</f>
        <v>53</v>
      </c>
      <c r="BQ14" s="128">
        <f>Timing!BQ14</f>
        <v>54</v>
      </c>
      <c r="BR14" s="128">
        <f>Timing!BR14</f>
        <v>55</v>
      </c>
      <c r="BS14" s="128">
        <f>Timing!BS14</f>
        <v>56</v>
      </c>
      <c r="BT14" s="128">
        <f>Timing!BT14</f>
        <v>57</v>
      </c>
      <c r="BU14" s="128">
        <f>Timing!BU14</f>
        <v>58</v>
      </c>
      <c r="BV14" s="128">
        <f>Timing!BV14</f>
        <v>59</v>
      </c>
      <c r="BW14" s="128">
        <f>Timing!BW14</f>
        <v>60</v>
      </c>
      <c r="BX14" s="128">
        <f>Timing!BX14</f>
        <v>61</v>
      </c>
      <c r="BY14" s="128">
        <f>Timing!BY14</f>
        <v>62</v>
      </c>
      <c r="BZ14" s="128">
        <f>Timing!BZ14</f>
        <v>63</v>
      </c>
      <c r="CA14" s="128">
        <f>Timing!CA14</f>
        <v>64</v>
      </c>
      <c r="CB14" s="128">
        <f>Timing!CB14</f>
        <v>65</v>
      </c>
      <c r="CC14" s="128">
        <f>Timing!CC14</f>
        <v>66</v>
      </c>
      <c r="CD14" s="128">
        <f>Timing!CD14</f>
        <v>67</v>
      </c>
      <c r="CE14" s="128">
        <f>Timing!CE14</f>
        <v>68</v>
      </c>
      <c r="CF14" s="128">
        <f>Timing!CF14</f>
        <v>69</v>
      </c>
      <c r="CG14" s="128">
        <f>Timing!CG14</f>
        <v>70</v>
      </c>
      <c r="CH14" s="128">
        <f>Timing!CH14</f>
        <v>71</v>
      </c>
      <c r="CI14" s="128">
        <f>Timing!CI14</f>
        <v>72</v>
      </c>
      <c r="CJ14" s="128">
        <f>Timing!CJ14</f>
        <v>0</v>
      </c>
      <c r="CK14" s="128">
        <f>Timing!CK14</f>
        <v>0</v>
      </c>
      <c r="CL14" s="128">
        <f>Timing!CL14</f>
        <v>0</v>
      </c>
      <c r="CM14" s="128">
        <f>Timing!CM14</f>
        <v>0</v>
      </c>
      <c r="CN14" s="128">
        <f>Timing!CN14</f>
        <v>0</v>
      </c>
      <c r="CO14" s="128">
        <f>Timing!CO14</f>
        <v>0</v>
      </c>
      <c r="CP14" s="128">
        <f>Timing!CP14</f>
        <v>0</v>
      </c>
      <c r="CQ14" s="128">
        <f>Timing!CQ14</f>
        <v>0</v>
      </c>
      <c r="CR14" s="128">
        <f>Timing!CR14</f>
        <v>0</v>
      </c>
      <c r="CS14" s="128">
        <f>Timing!CS14</f>
        <v>0</v>
      </c>
      <c r="CT14" s="128">
        <f>Timing!CT14</f>
        <v>0</v>
      </c>
      <c r="CU14" s="128">
        <f>Timing!CU14</f>
        <v>0</v>
      </c>
      <c r="CV14" s="128">
        <f>Timing!CV14</f>
        <v>0</v>
      </c>
      <c r="CW14" s="128">
        <f>Timing!CW14</f>
        <v>0</v>
      </c>
      <c r="CX14" s="128">
        <f>Timing!CX14</f>
        <v>0</v>
      </c>
      <c r="CY14" s="128">
        <f>Timing!CY14</f>
        <v>0</v>
      </c>
      <c r="CZ14" s="128">
        <f>Timing!CZ14</f>
        <v>0</v>
      </c>
      <c r="DA14" s="128">
        <f>Timing!DA14</f>
        <v>0</v>
      </c>
      <c r="DB14" s="128">
        <f>Timing!DB14</f>
        <v>0</v>
      </c>
      <c r="DC14" s="128">
        <f>Timing!DC14</f>
        <v>0</v>
      </c>
      <c r="DD14" s="128">
        <f>Timing!DD14</f>
        <v>0</v>
      </c>
      <c r="DE14" s="128">
        <f>Timing!DE14</f>
        <v>0</v>
      </c>
      <c r="DF14" s="128">
        <f>Timing!DF14</f>
        <v>0</v>
      </c>
      <c r="DG14" s="128">
        <f>Timing!DG14</f>
        <v>0</v>
      </c>
      <c r="DH14" s="128">
        <f>Timing!DH14</f>
        <v>0</v>
      </c>
      <c r="DI14" s="128">
        <f>Timing!DI14</f>
        <v>0</v>
      </c>
      <c r="DJ14" s="128">
        <f>Timing!DJ14</f>
        <v>0</v>
      </c>
      <c r="DK14" s="128">
        <f>Timing!DK14</f>
        <v>0</v>
      </c>
      <c r="DL14" s="128">
        <f>Timing!DL14</f>
        <v>0</v>
      </c>
      <c r="DM14" s="128">
        <f>Timing!DM14</f>
        <v>0</v>
      </c>
      <c r="DN14" s="128">
        <f>Timing!DN14</f>
        <v>0</v>
      </c>
      <c r="DO14" s="128">
        <f>Timing!DO14</f>
        <v>0</v>
      </c>
      <c r="DP14" s="128">
        <f>Timing!DP14</f>
        <v>0</v>
      </c>
      <c r="DQ14" s="128">
        <f>Timing!DQ14</f>
        <v>0</v>
      </c>
      <c r="DR14" s="128">
        <f>Timing!DR14</f>
        <v>0</v>
      </c>
      <c r="DS14" s="128">
        <f>Timing!DS14</f>
        <v>0</v>
      </c>
      <c r="DT14" s="128">
        <f>Timing!DT14</f>
        <v>0</v>
      </c>
      <c r="DU14" s="128">
        <f>Timing!DU14</f>
        <v>0</v>
      </c>
      <c r="DV14" s="128">
        <f>Timing!DV14</f>
        <v>0</v>
      </c>
      <c r="DW14" s="128">
        <f>Timing!DW14</f>
        <v>0</v>
      </c>
      <c r="DX14" s="128">
        <f>Timing!DX14</f>
        <v>0</v>
      </c>
      <c r="DY14" s="128">
        <f>Timing!DY14</f>
        <v>0</v>
      </c>
    </row>
    <row r="15" spans="1:129">
      <c r="C15" s="42" t="str">
        <f>Timing!C15</f>
        <v>Zähler Jahre in Betriebsphase / Operations</v>
      </c>
      <c r="D15" s="8" t="str">
        <f>Timing!D15</f>
        <v>Zahl</v>
      </c>
      <c r="E15" s="138">
        <f>Timing!E15</f>
        <v>1</v>
      </c>
      <c r="J15" s="128">
        <f>Timing!J15</f>
        <v>0</v>
      </c>
      <c r="K15" s="128">
        <f>Timing!K15</f>
        <v>0</v>
      </c>
      <c r="L15" s="128">
        <f>Timing!L15</f>
        <v>0</v>
      </c>
      <c r="M15" s="128">
        <f>Timing!M15</f>
        <v>0</v>
      </c>
      <c r="N15" s="128">
        <f>Timing!N15</f>
        <v>0</v>
      </c>
      <c r="O15" s="128">
        <f>Timing!O15</f>
        <v>0</v>
      </c>
      <c r="P15" s="128">
        <f>Timing!P15</f>
        <v>1</v>
      </c>
      <c r="Q15" s="128">
        <f>Timing!Q15</f>
        <v>1</v>
      </c>
      <c r="R15" s="128">
        <f>Timing!R15</f>
        <v>1</v>
      </c>
      <c r="S15" s="128">
        <f>Timing!S15</f>
        <v>1</v>
      </c>
      <c r="T15" s="128">
        <f>Timing!T15</f>
        <v>1</v>
      </c>
      <c r="U15" s="128">
        <f>Timing!U15</f>
        <v>1</v>
      </c>
      <c r="V15" s="128">
        <f>Timing!V15</f>
        <v>1</v>
      </c>
      <c r="W15" s="128">
        <f>Timing!W15</f>
        <v>1</v>
      </c>
      <c r="X15" s="128">
        <f>Timing!X15</f>
        <v>1</v>
      </c>
      <c r="Y15" s="128">
        <f>Timing!Y15</f>
        <v>1</v>
      </c>
      <c r="Z15" s="128">
        <f>Timing!Z15</f>
        <v>1</v>
      </c>
      <c r="AA15" s="128">
        <f>Timing!AA15</f>
        <v>1</v>
      </c>
      <c r="AB15" s="128">
        <f>Timing!AB15</f>
        <v>2</v>
      </c>
      <c r="AC15" s="128">
        <f>Timing!AC15</f>
        <v>2</v>
      </c>
      <c r="AD15" s="128">
        <f>Timing!AD15</f>
        <v>2</v>
      </c>
      <c r="AE15" s="128">
        <f>Timing!AE15</f>
        <v>2</v>
      </c>
      <c r="AF15" s="128">
        <f>Timing!AF15</f>
        <v>2</v>
      </c>
      <c r="AG15" s="128">
        <f>Timing!AG15</f>
        <v>2</v>
      </c>
      <c r="AH15" s="128">
        <f>Timing!AH15</f>
        <v>2</v>
      </c>
      <c r="AI15" s="128">
        <f>Timing!AI15</f>
        <v>2</v>
      </c>
      <c r="AJ15" s="128">
        <f>Timing!AJ15</f>
        <v>2</v>
      </c>
      <c r="AK15" s="128">
        <f>Timing!AK15</f>
        <v>2</v>
      </c>
      <c r="AL15" s="128">
        <f>Timing!AL15</f>
        <v>2</v>
      </c>
      <c r="AM15" s="128">
        <f>Timing!AM15</f>
        <v>2</v>
      </c>
      <c r="AN15" s="128">
        <f>Timing!AN15</f>
        <v>3</v>
      </c>
      <c r="AO15" s="128">
        <f>Timing!AO15</f>
        <v>3</v>
      </c>
      <c r="AP15" s="128">
        <f>Timing!AP15</f>
        <v>3</v>
      </c>
      <c r="AQ15" s="128">
        <f>Timing!AQ15</f>
        <v>3</v>
      </c>
      <c r="AR15" s="128">
        <f>Timing!AR15</f>
        <v>3</v>
      </c>
      <c r="AS15" s="128">
        <f>Timing!AS15</f>
        <v>3</v>
      </c>
      <c r="AT15" s="128">
        <f>Timing!AT15</f>
        <v>3</v>
      </c>
      <c r="AU15" s="128">
        <f>Timing!AU15</f>
        <v>3</v>
      </c>
      <c r="AV15" s="128">
        <f>Timing!AV15</f>
        <v>3</v>
      </c>
      <c r="AW15" s="128">
        <f>Timing!AW15</f>
        <v>3</v>
      </c>
      <c r="AX15" s="128">
        <f>Timing!AX15</f>
        <v>3</v>
      </c>
      <c r="AY15" s="128">
        <f>Timing!AY15</f>
        <v>3</v>
      </c>
      <c r="AZ15" s="128">
        <f>Timing!AZ15</f>
        <v>4</v>
      </c>
      <c r="BA15" s="128">
        <f>Timing!BA15</f>
        <v>4</v>
      </c>
      <c r="BB15" s="128">
        <f>Timing!BB15</f>
        <v>4</v>
      </c>
      <c r="BC15" s="128">
        <f>Timing!BC15</f>
        <v>4</v>
      </c>
      <c r="BD15" s="128">
        <f>Timing!BD15</f>
        <v>4</v>
      </c>
      <c r="BE15" s="128">
        <f>Timing!BE15</f>
        <v>4</v>
      </c>
      <c r="BF15" s="128">
        <f>Timing!BF15</f>
        <v>4</v>
      </c>
      <c r="BG15" s="128">
        <f>Timing!BG15</f>
        <v>4</v>
      </c>
      <c r="BH15" s="128">
        <f>Timing!BH15</f>
        <v>4</v>
      </c>
      <c r="BI15" s="128">
        <f>Timing!BI15</f>
        <v>4</v>
      </c>
      <c r="BJ15" s="128">
        <f>Timing!BJ15</f>
        <v>4</v>
      </c>
      <c r="BK15" s="128">
        <f>Timing!BK15</f>
        <v>4</v>
      </c>
      <c r="BL15" s="128">
        <f>Timing!BL15</f>
        <v>5</v>
      </c>
      <c r="BM15" s="128">
        <f>Timing!BM15</f>
        <v>5</v>
      </c>
      <c r="BN15" s="128">
        <f>Timing!BN15</f>
        <v>5</v>
      </c>
      <c r="BO15" s="128">
        <f>Timing!BO15</f>
        <v>5</v>
      </c>
      <c r="BP15" s="128">
        <f>Timing!BP15</f>
        <v>5</v>
      </c>
      <c r="BQ15" s="128">
        <f>Timing!BQ15</f>
        <v>5</v>
      </c>
      <c r="BR15" s="128">
        <f>Timing!BR15</f>
        <v>5</v>
      </c>
      <c r="BS15" s="128">
        <f>Timing!BS15</f>
        <v>5</v>
      </c>
      <c r="BT15" s="128">
        <f>Timing!BT15</f>
        <v>5</v>
      </c>
      <c r="BU15" s="128">
        <f>Timing!BU15</f>
        <v>5</v>
      </c>
      <c r="BV15" s="128">
        <f>Timing!BV15</f>
        <v>5</v>
      </c>
      <c r="BW15" s="128">
        <f>Timing!BW15</f>
        <v>5</v>
      </c>
      <c r="BX15" s="128">
        <f>Timing!BX15</f>
        <v>6</v>
      </c>
      <c r="BY15" s="128">
        <f>Timing!BY15</f>
        <v>6</v>
      </c>
      <c r="BZ15" s="128">
        <f>Timing!BZ15</f>
        <v>6</v>
      </c>
      <c r="CA15" s="128">
        <f>Timing!CA15</f>
        <v>6</v>
      </c>
      <c r="CB15" s="128">
        <f>Timing!CB15</f>
        <v>6</v>
      </c>
      <c r="CC15" s="128">
        <f>Timing!CC15</f>
        <v>6</v>
      </c>
      <c r="CD15" s="128">
        <f>Timing!CD15</f>
        <v>6</v>
      </c>
      <c r="CE15" s="128">
        <f>Timing!CE15</f>
        <v>6</v>
      </c>
      <c r="CF15" s="128">
        <f>Timing!CF15</f>
        <v>6</v>
      </c>
      <c r="CG15" s="128">
        <f>Timing!CG15</f>
        <v>6</v>
      </c>
      <c r="CH15" s="128">
        <f>Timing!CH15</f>
        <v>6</v>
      </c>
      <c r="CI15" s="128">
        <f>Timing!CI15</f>
        <v>6</v>
      </c>
      <c r="CJ15" s="128">
        <f>Timing!CJ15</f>
        <v>0</v>
      </c>
      <c r="CK15" s="128">
        <f>Timing!CK15</f>
        <v>0</v>
      </c>
      <c r="CL15" s="128">
        <f>Timing!CL15</f>
        <v>0</v>
      </c>
      <c r="CM15" s="128">
        <f>Timing!CM15</f>
        <v>0</v>
      </c>
      <c r="CN15" s="128">
        <f>Timing!CN15</f>
        <v>0</v>
      </c>
      <c r="CO15" s="128">
        <f>Timing!CO15</f>
        <v>0</v>
      </c>
      <c r="CP15" s="128">
        <f>Timing!CP15</f>
        <v>0</v>
      </c>
      <c r="CQ15" s="128">
        <f>Timing!CQ15</f>
        <v>0</v>
      </c>
      <c r="CR15" s="128">
        <f>Timing!CR15</f>
        <v>0</v>
      </c>
      <c r="CS15" s="128">
        <f>Timing!CS15</f>
        <v>0</v>
      </c>
      <c r="CT15" s="128">
        <f>Timing!CT15</f>
        <v>0</v>
      </c>
      <c r="CU15" s="128">
        <f>Timing!CU15</f>
        <v>0</v>
      </c>
      <c r="CV15" s="128">
        <f>Timing!CV15</f>
        <v>0</v>
      </c>
      <c r="CW15" s="128">
        <f>Timing!CW15</f>
        <v>0</v>
      </c>
      <c r="CX15" s="128">
        <f>Timing!CX15</f>
        <v>0</v>
      </c>
      <c r="CY15" s="128">
        <f>Timing!CY15</f>
        <v>0</v>
      </c>
      <c r="CZ15" s="128">
        <f>Timing!CZ15</f>
        <v>0</v>
      </c>
      <c r="DA15" s="128">
        <f>Timing!DA15</f>
        <v>0</v>
      </c>
      <c r="DB15" s="128">
        <f>Timing!DB15</f>
        <v>0</v>
      </c>
      <c r="DC15" s="128">
        <f>Timing!DC15</f>
        <v>0</v>
      </c>
      <c r="DD15" s="128">
        <f>Timing!DD15</f>
        <v>0</v>
      </c>
      <c r="DE15" s="128">
        <f>Timing!DE15</f>
        <v>0</v>
      </c>
      <c r="DF15" s="128">
        <f>Timing!DF15</f>
        <v>0</v>
      </c>
      <c r="DG15" s="128">
        <f>Timing!DG15</f>
        <v>0</v>
      </c>
      <c r="DH15" s="128">
        <f>Timing!DH15</f>
        <v>0</v>
      </c>
      <c r="DI15" s="128">
        <f>Timing!DI15</f>
        <v>0</v>
      </c>
      <c r="DJ15" s="128">
        <f>Timing!DJ15</f>
        <v>0</v>
      </c>
      <c r="DK15" s="128">
        <f>Timing!DK15</f>
        <v>0</v>
      </c>
      <c r="DL15" s="128">
        <f>Timing!DL15</f>
        <v>0</v>
      </c>
      <c r="DM15" s="128">
        <f>Timing!DM15</f>
        <v>0</v>
      </c>
      <c r="DN15" s="128">
        <f>Timing!DN15</f>
        <v>0</v>
      </c>
      <c r="DO15" s="128">
        <f>Timing!DO15</f>
        <v>0</v>
      </c>
      <c r="DP15" s="128">
        <f>Timing!DP15</f>
        <v>0</v>
      </c>
      <c r="DQ15" s="128">
        <f>Timing!DQ15</f>
        <v>0</v>
      </c>
      <c r="DR15" s="128">
        <f>Timing!DR15</f>
        <v>0</v>
      </c>
      <c r="DS15" s="128">
        <f>Timing!DS15</f>
        <v>0</v>
      </c>
      <c r="DT15" s="128">
        <f>Timing!DT15</f>
        <v>0</v>
      </c>
      <c r="DU15" s="128">
        <f>Timing!DU15</f>
        <v>0</v>
      </c>
      <c r="DV15" s="128">
        <f>Timing!DV15</f>
        <v>0</v>
      </c>
      <c r="DW15" s="128">
        <f>Timing!DW15</f>
        <v>0</v>
      </c>
      <c r="DX15" s="128">
        <f>Timing!DX15</f>
        <v>0</v>
      </c>
      <c r="DY15" s="128">
        <f>Timing!DY15</f>
        <v>0</v>
      </c>
    </row>
    <row r="16" spans="1:129">
      <c r="D16" s="8"/>
    </row>
    <row r="17" spans="1:129" ht="24" thickBot="1">
      <c r="A17" s="1"/>
      <c r="B17" s="1"/>
      <c r="C17" s="1" t="s">
        <v>212</v>
      </c>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row>
    <row r="18" spans="1:129" ht="15">
      <c r="C18" s="3" t="s">
        <v>218</v>
      </c>
    </row>
    <row r="19" spans="1:129">
      <c r="C19" s="17" t="str">
        <f>Inputs!C45</f>
        <v>Große Feuerungsanlage + zweiter Ölkessel</v>
      </c>
      <c r="D19" s="8" t="s">
        <v>231</v>
      </c>
      <c r="I19" s="154">
        <f>SUM(J19:DY19)</f>
        <v>1</v>
      </c>
      <c r="J19" s="141">
        <f>Inputs!I45*Cons!J$6</f>
        <v>0.2</v>
      </c>
      <c r="K19" s="141">
        <f>Inputs!J45*Cons!K$6</f>
        <v>0.2</v>
      </c>
      <c r="L19" s="141">
        <f>Inputs!K45*Cons!L$6</f>
        <v>0.2</v>
      </c>
      <c r="M19" s="141">
        <f>Inputs!L45*Cons!M$6</f>
        <v>0.2</v>
      </c>
      <c r="N19" s="141">
        <f>Inputs!M45*Cons!N$6</f>
        <v>0.2</v>
      </c>
      <c r="O19" s="141">
        <f>Inputs!N45*Cons!O$6</f>
        <v>0</v>
      </c>
      <c r="P19" s="141">
        <f>Inputs!O45*Cons!P$6</f>
        <v>0</v>
      </c>
      <c r="Q19" s="141">
        <f>Inputs!P45*Cons!Q$6</f>
        <v>0</v>
      </c>
      <c r="R19" s="141">
        <f>Inputs!Q45*Cons!R$6</f>
        <v>0</v>
      </c>
      <c r="S19" s="141">
        <f>Inputs!R45*Cons!S$6</f>
        <v>0</v>
      </c>
      <c r="T19" s="141">
        <f>Inputs!S45*Cons!T$6</f>
        <v>0</v>
      </c>
      <c r="U19" s="141">
        <f>Inputs!T45*Cons!U$6</f>
        <v>0</v>
      </c>
      <c r="V19" s="141">
        <f>Inputs!U45*Cons!V$6</f>
        <v>0</v>
      </c>
      <c r="W19" s="141">
        <f>Inputs!V45*Cons!W$6</f>
        <v>0</v>
      </c>
      <c r="X19" s="141">
        <f>Inputs!W45*Cons!X$6</f>
        <v>0</v>
      </c>
      <c r="Y19" s="141">
        <f>Inputs!X45*Cons!Y$6</f>
        <v>0</v>
      </c>
      <c r="Z19" s="141">
        <f>Inputs!Y45*Cons!Z$6</f>
        <v>0</v>
      </c>
      <c r="AA19" s="141">
        <f>Inputs!Z45*Cons!AA$6</f>
        <v>0</v>
      </c>
      <c r="AB19" s="141">
        <f>Inputs!AA45*Cons!AB$6</f>
        <v>0</v>
      </c>
      <c r="AC19" s="141">
        <f>Inputs!AB45*Cons!AC$6</f>
        <v>0</v>
      </c>
      <c r="AD19" s="141">
        <f>Inputs!AC45*Cons!AD$6</f>
        <v>0</v>
      </c>
      <c r="AE19" s="141">
        <f>Inputs!AD45*Cons!AE$6</f>
        <v>0</v>
      </c>
      <c r="AF19" s="141">
        <f>Inputs!AE45*Cons!AF$6</f>
        <v>0</v>
      </c>
      <c r="AG19" s="141">
        <f>Inputs!AF45*Cons!AG$6</f>
        <v>0</v>
      </c>
      <c r="AH19" s="141">
        <f>Inputs!AG45*Cons!AH$6</f>
        <v>0</v>
      </c>
      <c r="AI19" s="141">
        <f>Inputs!AH45*Cons!AI$6</f>
        <v>0</v>
      </c>
      <c r="AJ19" s="141">
        <f>Inputs!AI45*Cons!AJ$6</f>
        <v>0</v>
      </c>
      <c r="AK19" s="141">
        <f>Inputs!AJ45*Cons!AK$6</f>
        <v>0</v>
      </c>
      <c r="AL19" s="141">
        <f>Inputs!AK45*Cons!AL$6</f>
        <v>0</v>
      </c>
      <c r="AM19" s="141">
        <f>Inputs!AL45*Cons!AM$6</f>
        <v>0</v>
      </c>
      <c r="AN19" s="141">
        <f>Inputs!AM45*Cons!AN$6</f>
        <v>0</v>
      </c>
      <c r="AO19" s="141">
        <f>Inputs!AN45*Cons!AO$6</f>
        <v>0</v>
      </c>
      <c r="AP19" s="141">
        <f>Inputs!AO45*Cons!AP$6</f>
        <v>0</v>
      </c>
      <c r="AQ19" s="141">
        <f>Inputs!AP45*Cons!AQ$6</f>
        <v>0</v>
      </c>
      <c r="AR19" s="141">
        <f>Inputs!AQ45*Cons!AR$6</f>
        <v>0</v>
      </c>
      <c r="AS19" s="141">
        <f>Inputs!AR45*Cons!AS$6</f>
        <v>0</v>
      </c>
      <c r="AT19" s="141">
        <f>Inputs!AS45*Cons!AT$6</f>
        <v>0</v>
      </c>
      <c r="AU19" s="141">
        <f>Inputs!AT45*Cons!AU$6</f>
        <v>0</v>
      </c>
      <c r="AV19" s="141">
        <f>Inputs!AU45*Cons!AV$6</f>
        <v>0</v>
      </c>
      <c r="AW19" s="141">
        <f>Inputs!AV45*Cons!AW$6</f>
        <v>0</v>
      </c>
      <c r="AX19" s="141">
        <f>Inputs!AW45*Cons!AX$6</f>
        <v>0</v>
      </c>
      <c r="AY19" s="141">
        <f>Inputs!AX45*Cons!AY$6</f>
        <v>0</v>
      </c>
      <c r="AZ19" s="141">
        <f>Inputs!AY45*Cons!AZ$6</f>
        <v>0</v>
      </c>
      <c r="BA19" s="141">
        <f>Inputs!AZ45*Cons!BA$6</f>
        <v>0</v>
      </c>
      <c r="BB19" s="141">
        <f>Inputs!BA45*Cons!BB$6</f>
        <v>0</v>
      </c>
      <c r="BC19" s="141">
        <f>Inputs!BB45*Cons!BC$6</f>
        <v>0</v>
      </c>
      <c r="BD19" s="141">
        <f>Inputs!BC45*Cons!BD$6</f>
        <v>0</v>
      </c>
      <c r="BE19" s="141">
        <f>Inputs!BD45*Cons!BE$6</f>
        <v>0</v>
      </c>
      <c r="BF19" s="141">
        <f>Inputs!BE45*Cons!BF$6</f>
        <v>0</v>
      </c>
      <c r="BG19" s="141">
        <f>Inputs!BF45*Cons!BG$6</f>
        <v>0</v>
      </c>
      <c r="BH19" s="141">
        <f>Inputs!BG45*Cons!BH$6</f>
        <v>0</v>
      </c>
      <c r="BI19" s="141">
        <f>Inputs!BH45*Cons!BI$6</f>
        <v>0</v>
      </c>
      <c r="BJ19" s="141">
        <f>Inputs!BI45*Cons!BJ$6</f>
        <v>0</v>
      </c>
      <c r="BK19" s="141">
        <f>Inputs!BJ45*Cons!BK$6</f>
        <v>0</v>
      </c>
      <c r="BL19" s="141">
        <f>Inputs!BK45*Cons!BL$6</f>
        <v>0</v>
      </c>
      <c r="BM19" s="141">
        <f>Inputs!BL45*Cons!BM$6</f>
        <v>0</v>
      </c>
      <c r="BN19" s="141">
        <f>Inputs!BM45*Cons!BN$6</f>
        <v>0</v>
      </c>
      <c r="BO19" s="141">
        <f>Inputs!BN45*Cons!BO$6</f>
        <v>0</v>
      </c>
      <c r="BP19" s="141">
        <f>Inputs!BO45*Cons!BP$6</f>
        <v>0</v>
      </c>
      <c r="BQ19" s="141">
        <f>Inputs!BP45*Cons!BQ$6</f>
        <v>0</v>
      </c>
      <c r="BR19" s="141">
        <f>Inputs!BQ45*Cons!BR$6</f>
        <v>0</v>
      </c>
      <c r="BS19" s="141">
        <f>Inputs!BR45*Cons!BS$6</f>
        <v>0</v>
      </c>
      <c r="BT19" s="141">
        <f>Inputs!BS45*Cons!BT$6</f>
        <v>0</v>
      </c>
      <c r="BU19" s="141">
        <f>Inputs!BT45*Cons!BU$6</f>
        <v>0</v>
      </c>
      <c r="BV19" s="141">
        <f>Inputs!BU45*Cons!BV$6</f>
        <v>0</v>
      </c>
      <c r="BW19" s="141">
        <f>Inputs!BV45*Cons!BW$6</f>
        <v>0</v>
      </c>
      <c r="BX19" s="141">
        <f>Inputs!BW45*Cons!BX$6</f>
        <v>0</v>
      </c>
      <c r="BY19" s="141">
        <f>Inputs!BX45*Cons!BY$6</f>
        <v>0</v>
      </c>
      <c r="BZ19" s="141">
        <f>Inputs!BY45*Cons!BZ$6</f>
        <v>0</v>
      </c>
      <c r="CA19" s="141">
        <f>Inputs!BZ45*Cons!CA$6</f>
        <v>0</v>
      </c>
      <c r="CB19" s="141">
        <f>Inputs!CA45*Cons!CB$6</f>
        <v>0</v>
      </c>
      <c r="CC19" s="141">
        <f>Inputs!CB45*Cons!CC$6</f>
        <v>0</v>
      </c>
      <c r="CD19" s="141">
        <f>Inputs!CC45*Cons!CD$6</f>
        <v>0</v>
      </c>
      <c r="CE19" s="141">
        <f>Inputs!CD45*Cons!CE$6</f>
        <v>0</v>
      </c>
      <c r="CF19" s="141">
        <f>Inputs!CE45*Cons!CF$6</f>
        <v>0</v>
      </c>
      <c r="CG19" s="141">
        <f>Inputs!CF45*Cons!CG$6</f>
        <v>0</v>
      </c>
      <c r="CH19" s="141">
        <f>Inputs!CG45*Cons!CH$6</f>
        <v>0</v>
      </c>
      <c r="CI19" s="141">
        <f>Inputs!CH45*Cons!CI$6</f>
        <v>0</v>
      </c>
      <c r="CJ19" s="141">
        <f>Inputs!CI45*Cons!CJ$6</f>
        <v>0</v>
      </c>
      <c r="CK19" s="141">
        <f>Inputs!CJ45*Cons!CK$6</f>
        <v>0</v>
      </c>
      <c r="CL19" s="141">
        <f>Inputs!CK45*Cons!CL$6</f>
        <v>0</v>
      </c>
      <c r="CM19" s="141">
        <f>Inputs!CL45*Cons!CM$6</f>
        <v>0</v>
      </c>
      <c r="CN19" s="141">
        <f>Inputs!CM45*Cons!CN$6</f>
        <v>0</v>
      </c>
      <c r="CO19" s="141">
        <f>Inputs!CN45*Cons!CO$6</f>
        <v>0</v>
      </c>
      <c r="CP19" s="141">
        <f>Inputs!CO45*Cons!CP$6</f>
        <v>0</v>
      </c>
      <c r="CQ19" s="141">
        <f>Inputs!CP45*Cons!CQ$6</f>
        <v>0</v>
      </c>
      <c r="CR19" s="141">
        <f>Inputs!CQ45*Cons!CR$6</f>
        <v>0</v>
      </c>
      <c r="CS19" s="141">
        <f>Inputs!CR45*Cons!CS$6</f>
        <v>0</v>
      </c>
      <c r="CT19" s="141">
        <f>Inputs!CS45*Cons!CT$6</f>
        <v>0</v>
      </c>
      <c r="CU19" s="141">
        <f>Inputs!CT45*Cons!CU$6</f>
        <v>0</v>
      </c>
      <c r="CV19" s="141">
        <f>Inputs!CU45*Cons!CV$6</f>
        <v>0</v>
      </c>
      <c r="CW19" s="141">
        <f>Inputs!CV45*Cons!CW$6</f>
        <v>0</v>
      </c>
      <c r="CX19" s="141">
        <f>Inputs!CW45*Cons!CX$6</f>
        <v>0</v>
      </c>
      <c r="CY19" s="141">
        <f>Inputs!CX45*Cons!CY$6</f>
        <v>0</v>
      </c>
      <c r="CZ19" s="141">
        <f>Inputs!CY45*Cons!CZ$6</f>
        <v>0</v>
      </c>
      <c r="DA19" s="141">
        <f>Inputs!CZ45*Cons!DA$6</f>
        <v>0</v>
      </c>
      <c r="DB19" s="141">
        <f>Inputs!DA45*Cons!DB$6</f>
        <v>0</v>
      </c>
      <c r="DC19" s="141">
        <f>Inputs!DB45*Cons!DC$6</f>
        <v>0</v>
      </c>
      <c r="DD19" s="141">
        <f>Inputs!DC45*Cons!DD$6</f>
        <v>0</v>
      </c>
      <c r="DE19" s="141">
        <f>Inputs!DD45*Cons!DE$6</f>
        <v>0</v>
      </c>
      <c r="DF19" s="141">
        <f>Inputs!DE45*Cons!DF$6</f>
        <v>0</v>
      </c>
      <c r="DG19" s="141">
        <f>Inputs!DF45*Cons!DG$6</f>
        <v>0</v>
      </c>
      <c r="DH19" s="141">
        <f>Inputs!DG45*Cons!DH$6</f>
        <v>0</v>
      </c>
      <c r="DI19" s="141">
        <f>Inputs!DH45*Cons!DI$6</f>
        <v>0</v>
      </c>
      <c r="DJ19" s="141">
        <f>Inputs!DI45*Cons!DJ$6</f>
        <v>0</v>
      </c>
      <c r="DK19" s="141">
        <f>Inputs!DJ45*Cons!DK$6</f>
        <v>0</v>
      </c>
      <c r="DL19" s="141">
        <f>Inputs!DK45*Cons!DL$6</f>
        <v>0</v>
      </c>
      <c r="DM19" s="141">
        <f>Inputs!DL45*Cons!DM$6</f>
        <v>0</v>
      </c>
      <c r="DN19" s="141">
        <f>Inputs!DM45*Cons!DN$6</f>
        <v>0</v>
      </c>
      <c r="DO19" s="141">
        <f>Inputs!DN45*Cons!DO$6</f>
        <v>0</v>
      </c>
      <c r="DP19" s="141">
        <f>Inputs!DO45*Cons!DP$6</f>
        <v>0</v>
      </c>
      <c r="DQ19" s="141">
        <f>Inputs!DP45*Cons!DQ$6</f>
        <v>0</v>
      </c>
      <c r="DR19" s="141">
        <f>Inputs!DQ45*Cons!DR$6</f>
        <v>0</v>
      </c>
      <c r="DS19" s="141">
        <f>Inputs!DR45*Cons!DS$6</f>
        <v>0</v>
      </c>
      <c r="DT19" s="141">
        <f>Inputs!DS45*Cons!DT$6</f>
        <v>0</v>
      </c>
      <c r="DU19" s="141">
        <f>Inputs!DT45*Cons!DU$6</f>
        <v>0</v>
      </c>
      <c r="DV19" s="141">
        <f>Inputs!DU45*Cons!DV$6</f>
        <v>0</v>
      </c>
      <c r="DW19" s="141">
        <f>Inputs!DV45*Cons!DW$6</f>
        <v>0</v>
      </c>
      <c r="DX19" s="141">
        <f>Inputs!DW45*Cons!DX$6</f>
        <v>0</v>
      </c>
      <c r="DY19" s="141">
        <f>Inputs!DX45*Cons!DY$6</f>
        <v>0</v>
      </c>
    </row>
    <row r="20" spans="1:129">
      <c r="C20" s="17" t="str">
        <f>Inputs!C46</f>
        <v>Gebäude, Bodenplatte, Silos u. Grundstück</v>
      </c>
      <c r="D20" s="8" t="s">
        <v>231</v>
      </c>
      <c r="I20" s="154">
        <f t="shared" ref="I20:I28" si="0">SUM(J20:DY20)</f>
        <v>1</v>
      </c>
      <c r="J20" s="141">
        <f>Inputs!I46*Cons!J$6</f>
        <v>0.8</v>
      </c>
      <c r="K20" s="141">
        <f>Inputs!J46*Cons!K$6</f>
        <v>0</v>
      </c>
      <c r="L20" s="141">
        <f>Inputs!K46*Cons!L$6</f>
        <v>0</v>
      </c>
      <c r="M20" s="141">
        <f>Inputs!L46*Cons!M$6</f>
        <v>0</v>
      </c>
      <c r="N20" s="141">
        <f>Inputs!M46*Cons!N$6</f>
        <v>0</v>
      </c>
      <c r="O20" s="141">
        <f>Inputs!N46*Cons!O$6</f>
        <v>0.2</v>
      </c>
      <c r="P20" s="141">
        <f>Inputs!O46*Cons!P$6</f>
        <v>0</v>
      </c>
      <c r="Q20" s="141">
        <f>Inputs!P46*Cons!Q$6</f>
        <v>0</v>
      </c>
      <c r="R20" s="141">
        <f>Inputs!Q46*Cons!R$6</f>
        <v>0</v>
      </c>
      <c r="S20" s="141">
        <f>Inputs!R46*Cons!S$6</f>
        <v>0</v>
      </c>
      <c r="T20" s="141">
        <f>Inputs!S46*Cons!T$6</f>
        <v>0</v>
      </c>
      <c r="U20" s="141">
        <f>Inputs!T46*Cons!U$6</f>
        <v>0</v>
      </c>
      <c r="V20" s="141">
        <f>Inputs!U46*Cons!V$6</f>
        <v>0</v>
      </c>
      <c r="W20" s="141">
        <f>Inputs!V46*Cons!W$6</f>
        <v>0</v>
      </c>
      <c r="X20" s="141">
        <f>Inputs!W46*Cons!X$6</f>
        <v>0</v>
      </c>
      <c r="Y20" s="141">
        <f>Inputs!X46*Cons!Y$6</f>
        <v>0</v>
      </c>
      <c r="Z20" s="141">
        <f>Inputs!Y46*Cons!Z$6</f>
        <v>0</v>
      </c>
      <c r="AA20" s="141">
        <f>Inputs!Z46*Cons!AA$6</f>
        <v>0</v>
      </c>
      <c r="AB20" s="141">
        <f>Inputs!AA46*Cons!AB$6</f>
        <v>0</v>
      </c>
      <c r="AC20" s="141">
        <f>Inputs!AB46*Cons!AC$6</f>
        <v>0</v>
      </c>
      <c r="AD20" s="141">
        <f>Inputs!AC46*Cons!AD$6</f>
        <v>0</v>
      </c>
      <c r="AE20" s="141">
        <f>Inputs!AD46*Cons!AE$6</f>
        <v>0</v>
      </c>
      <c r="AF20" s="141">
        <f>Inputs!AE46*Cons!AF$6</f>
        <v>0</v>
      </c>
      <c r="AG20" s="141">
        <f>Inputs!AF46*Cons!AG$6</f>
        <v>0</v>
      </c>
      <c r="AH20" s="141">
        <f>Inputs!AG46*Cons!AH$6</f>
        <v>0</v>
      </c>
      <c r="AI20" s="141">
        <f>Inputs!AH46*Cons!AI$6</f>
        <v>0</v>
      </c>
      <c r="AJ20" s="141">
        <f>Inputs!AI46*Cons!AJ$6</f>
        <v>0</v>
      </c>
      <c r="AK20" s="141">
        <f>Inputs!AJ46*Cons!AK$6</f>
        <v>0</v>
      </c>
      <c r="AL20" s="141">
        <f>Inputs!AK46*Cons!AL$6</f>
        <v>0</v>
      </c>
      <c r="AM20" s="141">
        <f>Inputs!AL46*Cons!AM$6</f>
        <v>0</v>
      </c>
      <c r="AN20" s="141">
        <f>Inputs!AM46*Cons!AN$6</f>
        <v>0</v>
      </c>
      <c r="AO20" s="141">
        <f>Inputs!AN46*Cons!AO$6</f>
        <v>0</v>
      </c>
      <c r="AP20" s="141">
        <f>Inputs!AO46*Cons!AP$6</f>
        <v>0</v>
      </c>
      <c r="AQ20" s="141">
        <f>Inputs!AP46*Cons!AQ$6</f>
        <v>0</v>
      </c>
      <c r="AR20" s="141">
        <f>Inputs!AQ46*Cons!AR$6</f>
        <v>0</v>
      </c>
      <c r="AS20" s="141">
        <f>Inputs!AR46*Cons!AS$6</f>
        <v>0</v>
      </c>
      <c r="AT20" s="141">
        <f>Inputs!AS46*Cons!AT$6</f>
        <v>0</v>
      </c>
      <c r="AU20" s="141">
        <f>Inputs!AT46*Cons!AU$6</f>
        <v>0</v>
      </c>
      <c r="AV20" s="141">
        <f>Inputs!AU46*Cons!AV$6</f>
        <v>0</v>
      </c>
      <c r="AW20" s="141">
        <f>Inputs!AV46*Cons!AW$6</f>
        <v>0</v>
      </c>
      <c r="AX20" s="141">
        <f>Inputs!AW46*Cons!AX$6</f>
        <v>0</v>
      </c>
      <c r="AY20" s="141">
        <f>Inputs!AX46*Cons!AY$6</f>
        <v>0</v>
      </c>
      <c r="AZ20" s="141">
        <f>Inputs!AY46*Cons!AZ$6</f>
        <v>0</v>
      </c>
      <c r="BA20" s="141">
        <f>Inputs!AZ46*Cons!BA$6</f>
        <v>0</v>
      </c>
      <c r="BB20" s="141">
        <f>Inputs!BA46*Cons!BB$6</f>
        <v>0</v>
      </c>
      <c r="BC20" s="141">
        <f>Inputs!BB46*Cons!BC$6</f>
        <v>0</v>
      </c>
      <c r="BD20" s="141">
        <f>Inputs!BC46*Cons!BD$6</f>
        <v>0</v>
      </c>
      <c r="BE20" s="141">
        <f>Inputs!BD46*Cons!BE$6</f>
        <v>0</v>
      </c>
      <c r="BF20" s="141">
        <f>Inputs!BE46*Cons!BF$6</f>
        <v>0</v>
      </c>
      <c r="BG20" s="141">
        <f>Inputs!BF46*Cons!BG$6</f>
        <v>0</v>
      </c>
      <c r="BH20" s="141">
        <f>Inputs!BG46*Cons!BH$6</f>
        <v>0</v>
      </c>
      <c r="BI20" s="141">
        <f>Inputs!BH46*Cons!BI$6</f>
        <v>0</v>
      </c>
      <c r="BJ20" s="141">
        <f>Inputs!BI46*Cons!BJ$6</f>
        <v>0</v>
      </c>
      <c r="BK20" s="141">
        <f>Inputs!BJ46*Cons!BK$6</f>
        <v>0</v>
      </c>
      <c r="BL20" s="141">
        <f>Inputs!BK46*Cons!BL$6</f>
        <v>0</v>
      </c>
      <c r="BM20" s="141">
        <f>Inputs!BL46*Cons!BM$6</f>
        <v>0</v>
      </c>
      <c r="BN20" s="141">
        <f>Inputs!BM46*Cons!BN$6</f>
        <v>0</v>
      </c>
      <c r="BO20" s="141">
        <f>Inputs!BN46*Cons!BO$6</f>
        <v>0</v>
      </c>
      <c r="BP20" s="141">
        <f>Inputs!BO46*Cons!BP$6</f>
        <v>0</v>
      </c>
      <c r="BQ20" s="141">
        <f>Inputs!BP46*Cons!BQ$6</f>
        <v>0</v>
      </c>
      <c r="BR20" s="141">
        <f>Inputs!BQ46*Cons!BR$6</f>
        <v>0</v>
      </c>
      <c r="BS20" s="141">
        <f>Inputs!BR46*Cons!BS$6</f>
        <v>0</v>
      </c>
      <c r="BT20" s="141">
        <f>Inputs!BS46*Cons!BT$6</f>
        <v>0</v>
      </c>
      <c r="BU20" s="141">
        <f>Inputs!BT46*Cons!BU$6</f>
        <v>0</v>
      </c>
      <c r="BV20" s="141">
        <f>Inputs!BU46*Cons!BV$6</f>
        <v>0</v>
      </c>
      <c r="BW20" s="141">
        <f>Inputs!BV46*Cons!BW$6</f>
        <v>0</v>
      </c>
      <c r="BX20" s="141">
        <f>Inputs!BW46*Cons!BX$6</f>
        <v>0</v>
      </c>
      <c r="BY20" s="141">
        <f>Inputs!BX46*Cons!BY$6</f>
        <v>0</v>
      </c>
      <c r="BZ20" s="141">
        <f>Inputs!BY46*Cons!BZ$6</f>
        <v>0</v>
      </c>
      <c r="CA20" s="141">
        <f>Inputs!BZ46*Cons!CA$6</f>
        <v>0</v>
      </c>
      <c r="CB20" s="141">
        <f>Inputs!CA46*Cons!CB$6</f>
        <v>0</v>
      </c>
      <c r="CC20" s="141">
        <f>Inputs!CB46*Cons!CC$6</f>
        <v>0</v>
      </c>
      <c r="CD20" s="141">
        <f>Inputs!CC46*Cons!CD$6</f>
        <v>0</v>
      </c>
      <c r="CE20" s="141">
        <f>Inputs!CD46*Cons!CE$6</f>
        <v>0</v>
      </c>
      <c r="CF20" s="141">
        <f>Inputs!CE46*Cons!CF$6</f>
        <v>0</v>
      </c>
      <c r="CG20" s="141">
        <f>Inputs!CF46*Cons!CG$6</f>
        <v>0</v>
      </c>
      <c r="CH20" s="141">
        <f>Inputs!CG46*Cons!CH$6</f>
        <v>0</v>
      </c>
      <c r="CI20" s="141">
        <f>Inputs!CH46*Cons!CI$6</f>
        <v>0</v>
      </c>
      <c r="CJ20" s="141">
        <f>Inputs!CI46*Cons!CJ$6</f>
        <v>0</v>
      </c>
      <c r="CK20" s="141">
        <f>Inputs!CJ46*Cons!CK$6</f>
        <v>0</v>
      </c>
      <c r="CL20" s="141">
        <f>Inputs!CK46*Cons!CL$6</f>
        <v>0</v>
      </c>
      <c r="CM20" s="141">
        <f>Inputs!CL46*Cons!CM$6</f>
        <v>0</v>
      </c>
      <c r="CN20" s="141">
        <f>Inputs!CM46*Cons!CN$6</f>
        <v>0</v>
      </c>
      <c r="CO20" s="141">
        <f>Inputs!CN46*Cons!CO$6</f>
        <v>0</v>
      </c>
      <c r="CP20" s="141">
        <f>Inputs!CO46*Cons!CP$6</f>
        <v>0</v>
      </c>
      <c r="CQ20" s="141">
        <f>Inputs!CP46*Cons!CQ$6</f>
        <v>0</v>
      </c>
      <c r="CR20" s="141">
        <f>Inputs!CQ46*Cons!CR$6</f>
        <v>0</v>
      </c>
      <c r="CS20" s="141">
        <f>Inputs!CR46*Cons!CS$6</f>
        <v>0</v>
      </c>
      <c r="CT20" s="141">
        <f>Inputs!CS46*Cons!CT$6</f>
        <v>0</v>
      </c>
      <c r="CU20" s="141">
        <f>Inputs!CT46*Cons!CU$6</f>
        <v>0</v>
      </c>
      <c r="CV20" s="141">
        <f>Inputs!CU46*Cons!CV$6</f>
        <v>0</v>
      </c>
      <c r="CW20" s="141">
        <f>Inputs!CV46*Cons!CW$6</f>
        <v>0</v>
      </c>
      <c r="CX20" s="141">
        <f>Inputs!CW46*Cons!CX$6</f>
        <v>0</v>
      </c>
      <c r="CY20" s="141">
        <f>Inputs!CX46*Cons!CY$6</f>
        <v>0</v>
      </c>
      <c r="CZ20" s="141">
        <f>Inputs!CY46*Cons!CZ$6</f>
        <v>0</v>
      </c>
      <c r="DA20" s="141">
        <f>Inputs!CZ46*Cons!DA$6</f>
        <v>0</v>
      </c>
      <c r="DB20" s="141">
        <f>Inputs!DA46*Cons!DB$6</f>
        <v>0</v>
      </c>
      <c r="DC20" s="141">
        <f>Inputs!DB46*Cons!DC$6</f>
        <v>0</v>
      </c>
      <c r="DD20" s="141">
        <f>Inputs!DC46*Cons!DD$6</f>
        <v>0</v>
      </c>
      <c r="DE20" s="141">
        <f>Inputs!DD46*Cons!DE$6</f>
        <v>0</v>
      </c>
      <c r="DF20" s="141">
        <f>Inputs!DE46*Cons!DF$6</f>
        <v>0</v>
      </c>
      <c r="DG20" s="141">
        <f>Inputs!DF46*Cons!DG$6</f>
        <v>0</v>
      </c>
      <c r="DH20" s="141">
        <f>Inputs!DG46*Cons!DH$6</f>
        <v>0</v>
      </c>
      <c r="DI20" s="141">
        <f>Inputs!DH46*Cons!DI$6</f>
        <v>0</v>
      </c>
      <c r="DJ20" s="141">
        <f>Inputs!DI46*Cons!DJ$6</f>
        <v>0</v>
      </c>
      <c r="DK20" s="141">
        <f>Inputs!DJ46*Cons!DK$6</f>
        <v>0</v>
      </c>
      <c r="DL20" s="141">
        <f>Inputs!DK46*Cons!DL$6</f>
        <v>0</v>
      </c>
      <c r="DM20" s="141">
        <f>Inputs!DL46*Cons!DM$6</f>
        <v>0</v>
      </c>
      <c r="DN20" s="141">
        <f>Inputs!DM46*Cons!DN$6</f>
        <v>0</v>
      </c>
      <c r="DO20" s="141">
        <f>Inputs!DN46*Cons!DO$6</f>
        <v>0</v>
      </c>
      <c r="DP20" s="141">
        <f>Inputs!DO46*Cons!DP$6</f>
        <v>0</v>
      </c>
      <c r="DQ20" s="141">
        <f>Inputs!DP46*Cons!DQ$6</f>
        <v>0</v>
      </c>
      <c r="DR20" s="141">
        <f>Inputs!DQ46*Cons!DR$6</f>
        <v>0</v>
      </c>
      <c r="DS20" s="141">
        <f>Inputs!DR46*Cons!DS$6</f>
        <v>0</v>
      </c>
      <c r="DT20" s="141">
        <f>Inputs!DS46*Cons!DT$6</f>
        <v>0</v>
      </c>
      <c r="DU20" s="141">
        <f>Inputs!DT46*Cons!DU$6</f>
        <v>0</v>
      </c>
      <c r="DV20" s="141">
        <f>Inputs!DU46*Cons!DV$6</f>
        <v>0</v>
      </c>
      <c r="DW20" s="141">
        <f>Inputs!DV46*Cons!DW$6</f>
        <v>0</v>
      </c>
      <c r="DX20" s="141">
        <f>Inputs!DW46*Cons!DX$6</f>
        <v>0</v>
      </c>
      <c r="DY20" s="141">
        <f>Inputs!DX46*Cons!DY$6</f>
        <v>0</v>
      </c>
    </row>
    <row r="21" spans="1:129">
      <c r="C21" s="17" t="str">
        <f>Inputs!C47</f>
        <v>Fernwärmestation, Pumpen, Wärmetauscher</v>
      </c>
      <c r="D21" s="8" t="s">
        <v>231</v>
      </c>
      <c r="I21" s="154">
        <f t="shared" si="0"/>
        <v>1</v>
      </c>
      <c r="J21" s="141">
        <f>Inputs!I47*Cons!J$6</f>
        <v>0</v>
      </c>
      <c r="K21" s="141">
        <f>Inputs!J47*Cons!K$6</f>
        <v>0.5</v>
      </c>
      <c r="L21" s="141">
        <f>Inputs!K47*Cons!L$6</f>
        <v>0</v>
      </c>
      <c r="M21" s="141">
        <f>Inputs!L47*Cons!M$6</f>
        <v>0.5</v>
      </c>
      <c r="N21" s="141">
        <f>Inputs!M47*Cons!N$6</f>
        <v>0</v>
      </c>
      <c r="O21" s="141">
        <f>Inputs!N47*Cons!O$6</f>
        <v>0</v>
      </c>
      <c r="P21" s="141">
        <f>Inputs!O47*Cons!P$6</f>
        <v>0</v>
      </c>
      <c r="Q21" s="141">
        <f>Inputs!P47*Cons!Q$6</f>
        <v>0</v>
      </c>
      <c r="R21" s="141">
        <f>Inputs!Q47*Cons!R$6</f>
        <v>0</v>
      </c>
      <c r="S21" s="141">
        <f>Inputs!R47*Cons!S$6</f>
        <v>0</v>
      </c>
      <c r="T21" s="141">
        <f>Inputs!S47*Cons!T$6</f>
        <v>0</v>
      </c>
      <c r="U21" s="141">
        <f>Inputs!T47*Cons!U$6</f>
        <v>0</v>
      </c>
      <c r="V21" s="141">
        <f>Inputs!U47*Cons!V$6</f>
        <v>0</v>
      </c>
      <c r="W21" s="141">
        <f>Inputs!V47*Cons!W$6</f>
        <v>0</v>
      </c>
      <c r="X21" s="141">
        <f>Inputs!W47*Cons!X$6</f>
        <v>0</v>
      </c>
      <c r="Y21" s="141">
        <f>Inputs!X47*Cons!Y$6</f>
        <v>0</v>
      </c>
      <c r="Z21" s="141">
        <f>Inputs!Y47*Cons!Z$6</f>
        <v>0</v>
      </c>
      <c r="AA21" s="141">
        <f>Inputs!Z47*Cons!AA$6</f>
        <v>0</v>
      </c>
      <c r="AB21" s="141">
        <f>Inputs!AA47*Cons!AB$6</f>
        <v>0</v>
      </c>
      <c r="AC21" s="141">
        <f>Inputs!AB47*Cons!AC$6</f>
        <v>0</v>
      </c>
      <c r="AD21" s="141">
        <f>Inputs!AC47*Cons!AD$6</f>
        <v>0</v>
      </c>
      <c r="AE21" s="141">
        <f>Inputs!AD47*Cons!AE$6</f>
        <v>0</v>
      </c>
      <c r="AF21" s="141">
        <f>Inputs!AE47*Cons!AF$6</f>
        <v>0</v>
      </c>
      <c r="AG21" s="141">
        <f>Inputs!AF47*Cons!AG$6</f>
        <v>0</v>
      </c>
      <c r="AH21" s="141">
        <f>Inputs!AG47*Cons!AH$6</f>
        <v>0</v>
      </c>
      <c r="AI21" s="141">
        <f>Inputs!AH47*Cons!AI$6</f>
        <v>0</v>
      </c>
      <c r="AJ21" s="141">
        <f>Inputs!AI47*Cons!AJ$6</f>
        <v>0</v>
      </c>
      <c r="AK21" s="141">
        <f>Inputs!AJ47*Cons!AK$6</f>
        <v>0</v>
      </c>
      <c r="AL21" s="141">
        <f>Inputs!AK47*Cons!AL$6</f>
        <v>0</v>
      </c>
      <c r="AM21" s="141">
        <f>Inputs!AL47*Cons!AM$6</f>
        <v>0</v>
      </c>
      <c r="AN21" s="141">
        <f>Inputs!AM47*Cons!AN$6</f>
        <v>0</v>
      </c>
      <c r="AO21" s="141">
        <f>Inputs!AN47*Cons!AO$6</f>
        <v>0</v>
      </c>
      <c r="AP21" s="141">
        <f>Inputs!AO47*Cons!AP$6</f>
        <v>0</v>
      </c>
      <c r="AQ21" s="141">
        <f>Inputs!AP47*Cons!AQ$6</f>
        <v>0</v>
      </c>
      <c r="AR21" s="141">
        <f>Inputs!AQ47*Cons!AR$6</f>
        <v>0</v>
      </c>
      <c r="AS21" s="141">
        <f>Inputs!AR47*Cons!AS$6</f>
        <v>0</v>
      </c>
      <c r="AT21" s="141">
        <f>Inputs!AS47*Cons!AT$6</f>
        <v>0</v>
      </c>
      <c r="AU21" s="141">
        <f>Inputs!AT47*Cons!AU$6</f>
        <v>0</v>
      </c>
      <c r="AV21" s="141">
        <f>Inputs!AU47*Cons!AV$6</f>
        <v>0</v>
      </c>
      <c r="AW21" s="141">
        <f>Inputs!AV47*Cons!AW$6</f>
        <v>0</v>
      </c>
      <c r="AX21" s="141">
        <f>Inputs!AW47*Cons!AX$6</f>
        <v>0</v>
      </c>
      <c r="AY21" s="141">
        <f>Inputs!AX47*Cons!AY$6</f>
        <v>0</v>
      </c>
      <c r="AZ21" s="141">
        <f>Inputs!AY47*Cons!AZ$6</f>
        <v>0</v>
      </c>
      <c r="BA21" s="141">
        <f>Inputs!AZ47*Cons!BA$6</f>
        <v>0</v>
      </c>
      <c r="BB21" s="141">
        <f>Inputs!BA47*Cons!BB$6</f>
        <v>0</v>
      </c>
      <c r="BC21" s="141">
        <f>Inputs!BB47*Cons!BC$6</f>
        <v>0</v>
      </c>
      <c r="BD21" s="141">
        <f>Inputs!BC47*Cons!BD$6</f>
        <v>0</v>
      </c>
      <c r="BE21" s="141">
        <f>Inputs!BD47*Cons!BE$6</f>
        <v>0</v>
      </c>
      <c r="BF21" s="141">
        <f>Inputs!BE47*Cons!BF$6</f>
        <v>0</v>
      </c>
      <c r="BG21" s="141">
        <f>Inputs!BF47*Cons!BG$6</f>
        <v>0</v>
      </c>
      <c r="BH21" s="141">
        <f>Inputs!BG47*Cons!BH$6</f>
        <v>0</v>
      </c>
      <c r="BI21" s="141">
        <f>Inputs!BH47*Cons!BI$6</f>
        <v>0</v>
      </c>
      <c r="BJ21" s="141">
        <f>Inputs!BI47*Cons!BJ$6</f>
        <v>0</v>
      </c>
      <c r="BK21" s="141">
        <f>Inputs!BJ47*Cons!BK$6</f>
        <v>0</v>
      </c>
      <c r="BL21" s="141">
        <f>Inputs!BK47*Cons!BL$6</f>
        <v>0</v>
      </c>
      <c r="BM21" s="141">
        <f>Inputs!BL47*Cons!BM$6</f>
        <v>0</v>
      </c>
      <c r="BN21" s="141">
        <f>Inputs!BM47*Cons!BN$6</f>
        <v>0</v>
      </c>
      <c r="BO21" s="141">
        <f>Inputs!BN47*Cons!BO$6</f>
        <v>0</v>
      </c>
      <c r="BP21" s="141">
        <f>Inputs!BO47*Cons!BP$6</f>
        <v>0</v>
      </c>
      <c r="BQ21" s="141">
        <f>Inputs!BP47*Cons!BQ$6</f>
        <v>0</v>
      </c>
      <c r="BR21" s="141">
        <f>Inputs!BQ47*Cons!BR$6</f>
        <v>0</v>
      </c>
      <c r="BS21" s="141">
        <f>Inputs!BR47*Cons!BS$6</f>
        <v>0</v>
      </c>
      <c r="BT21" s="141">
        <f>Inputs!BS47*Cons!BT$6</f>
        <v>0</v>
      </c>
      <c r="BU21" s="141">
        <f>Inputs!BT47*Cons!BU$6</f>
        <v>0</v>
      </c>
      <c r="BV21" s="141">
        <f>Inputs!BU47*Cons!BV$6</f>
        <v>0</v>
      </c>
      <c r="BW21" s="141">
        <f>Inputs!BV47*Cons!BW$6</f>
        <v>0</v>
      </c>
      <c r="BX21" s="141">
        <f>Inputs!BW47*Cons!BX$6</f>
        <v>0</v>
      </c>
      <c r="BY21" s="141">
        <f>Inputs!BX47*Cons!BY$6</f>
        <v>0</v>
      </c>
      <c r="BZ21" s="141">
        <f>Inputs!BY47*Cons!BZ$6</f>
        <v>0</v>
      </c>
      <c r="CA21" s="141">
        <f>Inputs!BZ47*Cons!CA$6</f>
        <v>0</v>
      </c>
      <c r="CB21" s="141">
        <f>Inputs!CA47*Cons!CB$6</f>
        <v>0</v>
      </c>
      <c r="CC21" s="141">
        <f>Inputs!CB47*Cons!CC$6</f>
        <v>0</v>
      </c>
      <c r="CD21" s="141">
        <f>Inputs!CC47*Cons!CD$6</f>
        <v>0</v>
      </c>
      <c r="CE21" s="141">
        <f>Inputs!CD47*Cons!CE$6</f>
        <v>0</v>
      </c>
      <c r="CF21" s="141">
        <f>Inputs!CE47*Cons!CF$6</f>
        <v>0</v>
      </c>
      <c r="CG21" s="141">
        <f>Inputs!CF47*Cons!CG$6</f>
        <v>0</v>
      </c>
      <c r="CH21" s="141">
        <f>Inputs!CG47*Cons!CH$6</f>
        <v>0</v>
      </c>
      <c r="CI21" s="141">
        <f>Inputs!CH47*Cons!CI$6</f>
        <v>0</v>
      </c>
      <c r="CJ21" s="141">
        <f>Inputs!CI47*Cons!CJ$6</f>
        <v>0</v>
      </c>
      <c r="CK21" s="141">
        <f>Inputs!CJ47*Cons!CK$6</f>
        <v>0</v>
      </c>
      <c r="CL21" s="141">
        <f>Inputs!CK47*Cons!CL$6</f>
        <v>0</v>
      </c>
      <c r="CM21" s="141">
        <f>Inputs!CL47*Cons!CM$6</f>
        <v>0</v>
      </c>
      <c r="CN21" s="141">
        <f>Inputs!CM47*Cons!CN$6</f>
        <v>0</v>
      </c>
      <c r="CO21" s="141">
        <f>Inputs!CN47*Cons!CO$6</f>
        <v>0</v>
      </c>
      <c r="CP21" s="141">
        <f>Inputs!CO47*Cons!CP$6</f>
        <v>0</v>
      </c>
      <c r="CQ21" s="141">
        <f>Inputs!CP47*Cons!CQ$6</f>
        <v>0</v>
      </c>
      <c r="CR21" s="141">
        <f>Inputs!CQ47*Cons!CR$6</f>
        <v>0</v>
      </c>
      <c r="CS21" s="141">
        <f>Inputs!CR47*Cons!CS$6</f>
        <v>0</v>
      </c>
      <c r="CT21" s="141">
        <f>Inputs!CS47*Cons!CT$6</f>
        <v>0</v>
      </c>
      <c r="CU21" s="141">
        <f>Inputs!CT47*Cons!CU$6</f>
        <v>0</v>
      </c>
      <c r="CV21" s="141">
        <f>Inputs!CU47*Cons!CV$6</f>
        <v>0</v>
      </c>
      <c r="CW21" s="141">
        <f>Inputs!CV47*Cons!CW$6</f>
        <v>0</v>
      </c>
      <c r="CX21" s="141">
        <f>Inputs!CW47*Cons!CX$6</f>
        <v>0</v>
      </c>
      <c r="CY21" s="141">
        <f>Inputs!CX47*Cons!CY$6</f>
        <v>0</v>
      </c>
      <c r="CZ21" s="141">
        <f>Inputs!CY47*Cons!CZ$6</f>
        <v>0</v>
      </c>
      <c r="DA21" s="141">
        <f>Inputs!CZ47*Cons!DA$6</f>
        <v>0</v>
      </c>
      <c r="DB21" s="141">
        <f>Inputs!DA47*Cons!DB$6</f>
        <v>0</v>
      </c>
      <c r="DC21" s="141">
        <f>Inputs!DB47*Cons!DC$6</f>
        <v>0</v>
      </c>
      <c r="DD21" s="141">
        <f>Inputs!DC47*Cons!DD$6</f>
        <v>0</v>
      </c>
      <c r="DE21" s="141">
        <f>Inputs!DD47*Cons!DE$6</f>
        <v>0</v>
      </c>
      <c r="DF21" s="141">
        <f>Inputs!DE47*Cons!DF$6</f>
        <v>0</v>
      </c>
      <c r="DG21" s="141">
        <f>Inputs!DF47*Cons!DG$6</f>
        <v>0</v>
      </c>
      <c r="DH21" s="141">
        <f>Inputs!DG47*Cons!DH$6</f>
        <v>0</v>
      </c>
      <c r="DI21" s="141">
        <f>Inputs!DH47*Cons!DI$6</f>
        <v>0</v>
      </c>
      <c r="DJ21" s="141">
        <f>Inputs!DI47*Cons!DJ$6</f>
        <v>0</v>
      </c>
      <c r="DK21" s="141">
        <f>Inputs!DJ47*Cons!DK$6</f>
        <v>0</v>
      </c>
      <c r="DL21" s="141">
        <f>Inputs!DK47*Cons!DL$6</f>
        <v>0</v>
      </c>
      <c r="DM21" s="141">
        <f>Inputs!DL47*Cons!DM$6</f>
        <v>0</v>
      </c>
      <c r="DN21" s="141">
        <f>Inputs!DM47*Cons!DN$6</f>
        <v>0</v>
      </c>
      <c r="DO21" s="141">
        <f>Inputs!DN47*Cons!DO$6</f>
        <v>0</v>
      </c>
      <c r="DP21" s="141">
        <f>Inputs!DO47*Cons!DP$6</f>
        <v>0</v>
      </c>
      <c r="DQ21" s="141">
        <f>Inputs!DP47*Cons!DQ$6</f>
        <v>0</v>
      </c>
      <c r="DR21" s="141">
        <f>Inputs!DQ47*Cons!DR$6</f>
        <v>0</v>
      </c>
      <c r="DS21" s="141">
        <f>Inputs!DR47*Cons!DS$6</f>
        <v>0</v>
      </c>
      <c r="DT21" s="141">
        <f>Inputs!DS47*Cons!DT$6</f>
        <v>0</v>
      </c>
      <c r="DU21" s="141">
        <f>Inputs!DT47*Cons!DU$6</f>
        <v>0</v>
      </c>
      <c r="DV21" s="141">
        <f>Inputs!DU47*Cons!DV$6</f>
        <v>0</v>
      </c>
      <c r="DW21" s="141">
        <f>Inputs!DV47*Cons!DW$6</f>
        <v>0</v>
      </c>
      <c r="DX21" s="141">
        <f>Inputs!DW47*Cons!DX$6</f>
        <v>0</v>
      </c>
      <c r="DY21" s="141">
        <f>Inputs!DX47*Cons!DY$6</f>
        <v>0</v>
      </c>
    </row>
    <row r="22" spans="1:129">
      <c r="C22" s="17" t="str">
        <f>Inputs!C48</f>
        <v>Transport, Engineering</v>
      </c>
      <c r="D22" s="8" t="s">
        <v>231</v>
      </c>
      <c r="I22" s="154">
        <f t="shared" si="0"/>
        <v>1</v>
      </c>
      <c r="J22" s="141">
        <f>Inputs!I48*Cons!J$6</f>
        <v>0</v>
      </c>
      <c r="K22" s="141">
        <f>Inputs!J48*Cons!K$6</f>
        <v>0.1</v>
      </c>
      <c r="L22" s="141">
        <f>Inputs!K48*Cons!L$6</f>
        <v>0.1</v>
      </c>
      <c r="M22" s="141">
        <f>Inputs!L48*Cons!M$6</f>
        <v>0.3</v>
      </c>
      <c r="N22" s="141">
        <f>Inputs!M48*Cons!N$6</f>
        <v>0.2</v>
      </c>
      <c r="O22" s="141">
        <f>Inputs!N48*Cons!O$6</f>
        <v>0.3</v>
      </c>
      <c r="P22" s="141">
        <f>Inputs!O48*Cons!P$6</f>
        <v>0</v>
      </c>
      <c r="Q22" s="141">
        <f>Inputs!P48*Cons!Q$6</f>
        <v>0</v>
      </c>
      <c r="R22" s="141">
        <f>Inputs!Q48*Cons!R$6</f>
        <v>0</v>
      </c>
      <c r="S22" s="141">
        <f>Inputs!R48*Cons!S$6</f>
        <v>0</v>
      </c>
      <c r="T22" s="141">
        <f>Inputs!S48*Cons!T$6</f>
        <v>0</v>
      </c>
      <c r="U22" s="141">
        <f>Inputs!T48*Cons!U$6</f>
        <v>0</v>
      </c>
      <c r="V22" s="141">
        <f>Inputs!U48*Cons!V$6</f>
        <v>0</v>
      </c>
      <c r="W22" s="141">
        <f>Inputs!V48*Cons!W$6</f>
        <v>0</v>
      </c>
      <c r="X22" s="141">
        <f>Inputs!W48*Cons!X$6</f>
        <v>0</v>
      </c>
      <c r="Y22" s="141">
        <f>Inputs!X48*Cons!Y$6</f>
        <v>0</v>
      </c>
      <c r="Z22" s="141">
        <f>Inputs!Y48*Cons!Z$6</f>
        <v>0</v>
      </c>
      <c r="AA22" s="141">
        <f>Inputs!Z48*Cons!AA$6</f>
        <v>0</v>
      </c>
      <c r="AB22" s="141">
        <f>Inputs!AA48*Cons!AB$6</f>
        <v>0</v>
      </c>
      <c r="AC22" s="141">
        <f>Inputs!AB48*Cons!AC$6</f>
        <v>0</v>
      </c>
      <c r="AD22" s="141">
        <f>Inputs!AC48*Cons!AD$6</f>
        <v>0</v>
      </c>
      <c r="AE22" s="141">
        <f>Inputs!AD48*Cons!AE$6</f>
        <v>0</v>
      </c>
      <c r="AF22" s="141">
        <f>Inputs!AE48*Cons!AF$6</f>
        <v>0</v>
      </c>
      <c r="AG22" s="141">
        <f>Inputs!AF48*Cons!AG$6</f>
        <v>0</v>
      </c>
      <c r="AH22" s="141">
        <f>Inputs!AG48*Cons!AH$6</f>
        <v>0</v>
      </c>
      <c r="AI22" s="141">
        <f>Inputs!AH48*Cons!AI$6</f>
        <v>0</v>
      </c>
      <c r="AJ22" s="141">
        <f>Inputs!AI48*Cons!AJ$6</f>
        <v>0</v>
      </c>
      <c r="AK22" s="141">
        <f>Inputs!AJ48*Cons!AK$6</f>
        <v>0</v>
      </c>
      <c r="AL22" s="141">
        <f>Inputs!AK48*Cons!AL$6</f>
        <v>0</v>
      </c>
      <c r="AM22" s="141">
        <f>Inputs!AL48*Cons!AM$6</f>
        <v>0</v>
      </c>
      <c r="AN22" s="141">
        <f>Inputs!AM48*Cons!AN$6</f>
        <v>0</v>
      </c>
      <c r="AO22" s="141">
        <f>Inputs!AN48*Cons!AO$6</f>
        <v>0</v>
      </c>
      <c r="AP22" s="141">
        <f>Inputs!AO48*Cons!AP$6</f>
        <v>0</v>
      </c>
      <c r="AQ22" s="141">
        <f>Inputs!AP48*Cons!AQ$6</f>
        <v>0</v>
      </c>
      <c r="AR22" s="141">
        <f>Inputs!AQ48*Cons!AR$6</f>
        <v>0</v>
      </c>
      <c r="AS22" s="141">
        <f>Inputs!AR48*Cons!AS$6</f>
        <v>0</v>
      </c>
      <c r="AT22" s="141">
        <f>Inputs!AS48*Cons!AT$6</f>
        <v>0</v>
      </c>
      <c r="AU22" s="141">
        <f>Inputs!AT48*Cons!AU$6</f>
        <v>0</v>
      </c>
      <c r="AV22" s="141">
        <f>Inputs!AU48*Cons!AV$6</f>
        <v>0</v>
      </c>
      <c r="AW22" s="141">
        <f>Inputs!AV48*Cons!AW$6</f>
        <v>0</v>
      </c>
      <c r="AX22" s="141">
        <f>Inputs!AW48*Cons!AX$6</f>
        <v>0</v>
      </c>
      <c r="AY22" s="141">
        <f>Inputs!AX48*Cons!AY$6</f>
        <v>0</v>
      </c>
      <c r="AZ22" s="141">
        <f>Inputs!AY48*Cons!AZ$6</f>
        <v>0</v>
      </c>
      <c r="BA22" s="141">
        <f>Inputs!AZ48*Cons!BA$6</f>
        <v>0</v>
      </c>
      <c r="BB22" s="141">
        <f>Inputs!BA48*Cons!BB$6</f>
        <v>0</v>
      </c>
      <c r="BC22" s="141">
        <f>Inputs!BB48*Cons!BC$6</f>
        <v>0</v>
      </c>
      <c r="BD22" s="141">
        <f>Inputs!BC48*Cons!BD$6</f>
        <v>0</v>
      </c>
      <c r="BE22" s="141">
        <f>Inputs!BD48*Cons!BE$6</f>
        <v>0</v>
      </c>
      <c r="BF22" s="141">
        <f>Inputs!BE48*Cons!BF$6</f>
        <v>0</v>
      </c>
      <c r="BG22" s="141">
        <f>Inputs!BF48*Cons!BG$6</f>
        <v>0</v>
      </c>
      <c r="BH22" s="141">
        <f>Inputs!BG48*Cons!BH$6</f>
        <v>0</v>
      </c>
      <c r="BI22" s="141">
        <f>Inputs!BH48*Cons!BI$6</f>
        <v>0</v>
      </c>
      <c r="BJ22" s="141">
        <f>Inputs!BI48*Cons!BJ$6</f>
        <v>0</v>
      </c>
      <c r="BK22" s="141">
        <f>Inputs!BJ48*Cons!BK$6</f>
        <v>0</v>
      </c>
      <c r="BL22" s="141">
        <f>Inputs!BK48*Cons!BL$6</f>
        <v>0</v>
      </c>
      <c r="BM22" s="141">
        <f>Inputs!BL48*Cons!BM$6</f>
        <v>0</v>
      </c>
      <c r="BN22" s="141">
        <f>Inputs!BM48*Cons!BN$6</f>
        <v>0</v>
      </c>
      <c r="BO22" s="141">
        <f>Inputs!BN48*Cons!BO$6</f>
        <v>0</v>
      </c>
      <c r="BP22" s="141">
        <f>Inputs!BO48*Cons!BP$6</f>
        <v>0</v>
      </c>
      <c r="BQ22" s="141">
        <f>Inputs!BP48*Cons!BQ$6</f>
        <v>0</v>
      </c>
      <c r="BR22" s="141">
        <f>Inputs!BQ48*Cons!BR$6</f>
        <v>0</v>
      </c>
      <c r="BS22" s="141">
        <f>Inputs!BR48*Cons!BS$6</f>
        <v>0</v>
      </c>
      <c r="BT22" s="141">
        <f>Inputs!BS48*Cons!BT$6</f>
        <v>0</v>
      </c>
      <c r="BU22" s="141">
        <f>Inputs!BT48*Cons!BU$6</f>
        <v>0</v>
      </c>
      <c r="BV22" s="141">
        <f>Inputs!BU48*Cons!BV$6</f>
        <v>0</v>
      </c>
      <c r="BW22" s="141">
        <f>Inputs!BV48*Cons!BW$6</f>
        <v>0</v>
      </c>
      <c r="BX22" s="141">
        <f>Inputs!BW48*Cons!BX$6</f>
        <v>0</v>
      </c>
      <c r="BY22" s="141">
        <f>Inputs!BX48*Cons!BY$6</f>
        <v>0</v>
      </c>
      <c r="BZ22" s="141">
        <f>Inputs!BY48*Cons!BZ$6</f>
        <v>0</v>
      </c>
      <c r="CA22" s="141">
        <f>Inputs!BZ48*Cons!CA$6</f>
        <v>0</v>
      </c>
      <c r="CB22" s="141">
        <f>Inputs!CA48*Cons!CB$6</f>
        <v>0</v>
      </c>
      <c r="CC22" s="141">
        <f>Inputs!CB48*Cons!CC$6</f>
        <v>0</v>
      </c>
      <c r="CD22" s="141">
        <f>Inputs!CC48*Cons!CD$6</f>
        <v>0</v>
      </c>
      <c r="CE22" s="141">
        <f>Inputs!CD48*Cons!CE$6</f>
        <v>0</v>
      </c>
      <c r="CF22" s="141">
        <f>Inputs!CE48*Cons!CF$6</f>
        <v>0</v>
      </c>
      <c r="CG22" s="141">
        <f>Inputs!CF48*Cons!CG$6</f>
        <v>0</v>
      </c>
      <c r="CH22" s="141">
        <f>Inputs!CG48*Cons!CH$6</f>
        <v>0</v>
      </c>
      <c r="CI22" s="141">
        <f>Inputs!CH48*Cons!CI$6</f>
        <v>0</v>
      </c>
      <c r="CJ22" s="141">
        <f>Inputs!CI48*Cons!CJ$6</f>
        <v>0</v>
      </c>
      <c r="CK22" s="141">
        <f>Inputs!CJ48*Cons!CK$6</f>
        <v>0</v>
      </c>
      <c r="CL22" s="141">
        <f>Inputs!CK48*Cons!CL$6</f>
        <v>0</v>
      </c>
      <c r="CM22" s="141">
        <f>Inputs!CL48*Cons!CM$6</f>
        <v>0</v>
      </c>
      <c r="CN22" s="141">
        <f>Inputs!CM48*Cons!CN$6</f>
        <v>0</v>
      </c>
      <c r="CO22" s="141">
        <f>Inputs!CN48*Cons!CO$6</f>
        <v>0</v>
      </c>
      <c r="CP22" s="141">
        <f>Inputs!CO48*Cons!CP$6</f>
        <v>0</v>
      </c>
      <c r="CQ22" s="141">
        <f>Inputs!CP48*Cons!CQ$6</f>
        <v>0</v>
      </c>
      <c r="CR22" s="141">
        <f>Inputs!CQ48*Cons!CR$6</f>
        <v>0</v>
      </c>
      <c r="CS22" s="141">
        <f>Inputs!CR48*Cons!CS$6</f>
        <v>0</v>
      </c>
      <c r="CT22" s="141">
        <f>Inputs!CS48*Cons!CT$6</f>
        <v>0</v>
      </c>
      <c r="CU22" s="141">
        <f>Inputs!CT48*Cons!CU$6</f>
        <v>0</v>
      </c>
      <c r="CV22" s="141">
        <f>Inputs!CU48*Cons!CV$6</f>
        <v>0</v>
      </c>
      <c r="CW22" s="141">
        <f>Inputs!CV48*Cons!CW$6</f>
        <v>0</v>
      </c>
      <c r="CX22" s="141">
        <f>Inputs!CW48*Cons!CX$6</f>
        <v>0</v>
      </c>
      <c r="CY22" s="141">
        <f>Inputs!CX48*Cons!CY$6</f>
        <v>0</v>
      </c>
      <c r="CZ22" s="141">
        <f>Inputs!CY48*Cons!CZ$6</f>
        <v>0</v>
      </c>
      <c r="DA22" s="141">
        <f>Inputs!CZ48*Cons!DA$6</f>
        <v>0</v>
      </c>
      <c r="DB22" s="141">
        <f>Inputs!DA48*Cons!DB$6</f>
        <v>0</v>
      </c>
      <c r="DC22" s="141">
        <f>Inputs!DB48*Cons!DC$6</f>
        <v>0</v>
      </c>
      <c r="DD22" s="141">
        <f>Inputs!DC48*Cons!DD$6</f>
        <v>0</v>
      </c>
      <c r="DE22" s="141">
        <f>Inputs!DD48*Cons!DE$6</f>
        <v>0</v>
      </c>
      <c r="DF22" s="141">
        <f>Inputs!DE48*Cons!DF$6</f>
        <v>0</v>
      </c>
      <c r="DG22" s="141">
        <f>Inputs!DF48*Cons!DG$6</f>
        <v>0</v>
      </c>
      <c r="DH22" s="141">
        <f>Inputs!DG48*Cons!DH$6</f>
        <v>0</v>
      </c>
      <c r="DI22" s="141">
        <f>Inputs!DH48*Cons!DI$6</f>
        <v>0</v>
      </c>
      <c r="DJ22" s="141">
        <f>Inputs!DI48*Cons!DJ$6</f>
        <v>0</v>
      </c>
      <c r="DK22" s="141">
        <f>Inputs!DJ48*Cons!DK$6</f>
        <v>0</v>
      </c>
      <c r="DL22" s="141">
        <f>Inputs!DK48*Cons!DL$6</f>
        <v>0</v>
      </c>
      <c r="DM22" s="141">
        <f>Inputs!DL48*Cons!DM$6</f>
        <v>0</v>
      </c>
      <c r="DN22" s="141">
        <f>Inputs!DM48*Cons!DN$6</f>
        <v>0</v>
      </c>
      <c r="DO22" s="141">
        <f>Inputs!DN48*Cons!DO$6</f>
        <v>0</v>
      </c>
      <c r="DP22" s="141">
        <f>Inputs!DO48*Cons!DP$6</f>
        <v>0</v>
      </c>
      <c r="DQ22" s="141">
        <f>Inputs!DP48*Cons!DQ$6</f>
        <v>0</v>
      </c>
      <c r="DR22" s="141">
        <f>Inputs!DQ48*Cons!DR$6</f>
        <v>0</v>
      </c>
      <c r="DS22" s="141">
        <f>Inputs!DR48*Cons!DS$6</f>
        <v>0</v>
      </c>
      <c r="DT22" s="141">
        <f>Inputs!DS48*Cons!DT$6</f>
        <v>0</v>
      </c>
      <c r="DU22" s="141">
        <f>Inputs!DT48*Cons!DU$6</f>
        <v>0</v>
      </c>
      <c r="DV22" s="141">
        <f>Inputs!DU48*Cons!DV$6</f>
        <v>0</v>
      </c>
      <c r="DW22" s="141">
        <f>Inputs!DV48*Cons!DW$6</f>
        <v>0</v>
      </c>
      <c r="DX22" s="141">
        <f>Inputs!DW48*Cons!DX$6</f>
        <v>0</v>
      </c>
      <c r="DY22" s="141">
        <f>Inputs!DX48*Cons!DY$6</f>
        <v>0</v>
      </c>
    </row>
    <row r="23" spans="1:129">
      <c r="C23" s="17" t="str">
        <f>Inputs!C49</f>
        <v>Büro- und Geschäftsausstattung</v>
      </c>
      <c r="D23" s="8" t="s">
        <v>231</v>
      </c>
      <c r="I23" s="154">
        <f t="shared" si="0"/>
        <v>1</v>
      </c>
      <c r="J23" s="141">
        <f>Inputs!I49*Cons!J$6</f>
        <v>0.3</v>
      </c>
      <c r="K23" s="141">
        <f>Inputs!J49*Cons!K$6</f>
        <v>0.3</v>
      </c>
      <c r="L23" s="141">
        <f>Inputs!K49*Cons!L$6</f>
        <v>0.4</v>
      </c>
      <c r="M23" s="141">
        <f>Inputs!L49*Cons!M$6</f>
        <v>0</v>
      </c>
      <c r="N23" s="141">
        <f>Inputs!M49*Cons!N$6</f>
        <v>0</v>
      </c>
      <c r="O23" s="141">
        <f>Inputs!N49*Cons!O$6</f>
        <v>0</v>
      </c>
      <c r="P23" s="141">
        <f>Inputs!O49*Cons!P$6</f>
        <v>0</v>
      </c>
      <c r="Q23" s="141">
        <f>Inputs!P49*Cons!Q$6</f>
        <v>0</v>
      </c>
      <c r="R23" s="141">
        <f>Inputs!Q49*Cons!R$6</f>
        <v>0</v>
      </c>
      <c r="S23" s="141">
        <f>Inputs!R49*Cons!S$6</f>
        <v>0</v>
      </c>
      <c r="T23" s="141">
        <f>Inputs!S49*Cons!T$6</f>
        <v>0</v>
      </c>
      <c r="U23" s="141">
        <f>Inputs!T49*Cons!U$6</f>
        <v>0</v>
      </c>
      <c r="V23" s="141">
        <f>Inputs!U49*Cons!V$6</f>
        <v>0</v>
      </c>
      <c r="W23" s="141">
        <f>Inputs!V49*Cons!W$6</f>
        <v>0</v>
      </c>
      <c r="X23" s="141">
        <f>Inputs!W49*Cons!X$6</f>
        <v>0</v>
      </c>
      <c r="Y23" s="141">
        <f>Inputs!X49*Cons!Y$6</f>
        <v>0</v>
      </c>
      <c r="Z23" s="141">
        <f>Inputs!Y49*Cons!Z$6</f>
        <v>0</v>
      </c>
      <c r="AA23" s="141">
        <f>Inputs!Z49*Cons!AA$6</f>
        <v>0</v>
      </c>
      <c r="AB23" s="141">
        <f>Inputs!AA49*Cons!AB$6</f>
        <v>0</v>
      </c>
      <c r="AC23" s="141">
        <f>Inputs!AB49*Cons!AC$6</f>
        <v>0</v>
      </c>
      <c r="AD23" s="141">
        <f>Inputs!AC49*Cons!AD$6</f>
        <v>0</v>
      </c>
      <c r="AE23" s="141">
        <f>Inputs!AD49*Cons!AE$6</f>
        <v>0</v>
      </c>
      <c r="AF23" s="141">
        <f>Inputs!AE49*Cons!AF$6</f>
        <v>0</v>
      </c>
      <c r="AG23" s="141">
        <f>Inputs!AF49*Cons!AG$6</f>
        <v>0</v>
      </c>
      <c r="AH23" s="141">
        <f>Inputs!AG49*Cons!AH$6</f>
        <v>0</v>
      </c>
      <c r="AI23" s="141">
        <f>Inputs!AH49*Cons!AI$6</f>
        <v>0</v>
      </c>
      <c r="AJ23" s="141">
        <f>Inputs!AI49*Cons!AJ$6</f>
        <v>0</v>
      </c>
      <c r="AK23" s="141">
        <f>Inputs!AJ49*Cons!AK$6</f>
        <v>0</v>
      </c>
      <c r="AL23" s="141">
        <f>Inputs!AK49*Cons!AL$6</f>
        <v>0</v>
      </c>
      <c r="AM23" s="141">
        <f>Inputs!AL49*Cons!AM$6</f>
        <v>0</v>
      </c>
      <c r="AN23" s="141">
        <f>Inputs!AM49*Cons!AN$6</f>
        <v>0</v>
      </c>
      <c r="AO23" s="141">
        <f>Inputs!AN49*Cons!AO$6</f>
        <v>0</v>
      </c>
      <c r="AP23" s="141">
        <f>Inputs!AO49*Cons!AP$6</f>
        <v>0</v>
      </c>
      <c r="AQ23" s="141">
        <f>Inputs!AP49*Cons!AQ$6</f>
        <v>0</v>
      </c>
      <c r="AR23" s="141">
        <f>Inputs!AQ49*Cons!AR$6</f>
        <v>0</v>
      </c>
      <c r="AS23" s="141">
        <f>Inputs!AR49*Cons!AS$6</f>
        <v>0</v>
      </c>
      <c r="AT23" s="141">
        <f>Inputs!AS49*Cons!AT$6</f>
        <v>0</v>
      </c>
      <c r="AU23" s="141">
        <f>Inputs!AT49*Cons!AU$6</f>
        <v>0</v>
      </c>
      <c r="AV23" s="141">
        <f>Inputs!AU49*Cons!AV$6</f>
        <v>0</v>
      </c>
      <c r="AW23" s="141">
        <f>Inputs!AV49*Cons!AW$6</f>
        <v>0</v>
      </c>
      <c r="AX23" s="141">
        <f>Inputs!AW49*Cons!AX$6</f>
        <v>0</v>
      </c>
      <c r="AY23" s="141">
        <f>Inputs!AX49*Cons!AY$6</f>
        <v>0</v>
      </c>
      <c r="AZ23" s="141">
        <f>Inputs!AY49*Cons!AZ$6</f>
        <v>0</v>
      </c>
      <c r="BA23" s="141">
        <f>Inputs!AZ49*Cons!BA$6</f>
        <v>0</v>
      </c>
      <c r="BB23" s="141">
        <f>Inputs!BA49*Cons!BB$6</f>
        <v>0</v>
      </c>
      <c r="BC23" s="141">
        <f>Inputs!BB49*Cons!BC$6</f>
        <v>0</v>
      </c>
      <c r="BD23" s="141">
        <f>Inputs!BC49*Cons!BD$6</f>
        <v>0</v>
      </c>
      <c r="BE23" s="141">
        <f>Inputs!BD49*Cons!BE$6</f>
        <v>0</v>
      </c>
      <c r="BF23" s="141">
        <f>Inputs!BE49*Cons!BF$6</f>
        <v>0</v>
      </c>
      <c r="BG23" s="141">
        <f>Inputs!BF49*Cons!BG$6</f>
        <v>0</v>
      </c>
      <c r="BH23" s="141">
        <f>Inputs!BG49*Cons!BH$6</f>
        <v>0</v>
      </c>
      <c r="BI23" s="141">
        <f>Inputs!BH49*Cons!BI$6</f>
        <v>0</v>
      </c>
      <c r="BJ23" s="141">
        <f>Inputs!BI49*Cons!BJ$6</f>
        <v>0</v>
      </c>
      <c r="BK23" s="141">
        <f>Inputs!BJ49*Cons!BK$6</f>
        <v>0</v>
      </c>
      <c r="BL23" s="141">
        <f>Inputs!BK49*Cons!BL$6</f>
        <v>0</v>
      </c>
      <c r="BM23" s="141">
        <f>Inputs!BL49*Cons!BM$6</f>
        <v>0</v>
      </c>
      <c r="BN23" s="141">
        <f>Inputs!BM49*Cons!BN$6</f>
        <v>0</v>
      </c>
      <c r="BO23" s="141">
        <f>Inputs!BN49*Cons!BO$6</f>
        <v>0</v>
      </c>
      <c r="BP23" s="141">
        <f>Inputs!BO49*Cons!BP$6</f>
        <v>0</v>
      </c>
      <c r="BQ23" s="141">
        <f>Inputs!BP49*Cons!BQ$6</f>
        <v>0</v>
      </c>
      <c r="BR23" s="141">
        <f>Inputs!BQ49*Cons!BR$6</f>
        <v>0</v>
      </c>
      <c r="BS23" s="141">
        <f>Inputs!BR49*Cons!BS$6</f>
        <v>0</v>
      </c>
      <c r="BT23" s="141">
        <f>Inputs!BS49*Cons!BT$6</f>
        <v>0</v>
      </c>
      <c r="BU23" s="141">
        <f>Inputs!BT49*Cons!BU$6</f>
        <v>0</v>
      </c>
      <c r="BV23" s="141">
        <f>Inputs!BU49*Cons!BV$6</f>
        <v>0</v>
      </c>
      <c r="BW23" s="141">
        <f>Inputs!BV49*Cons!BW$6</f>
        <v>0</v>
      </c>
      <c r="BX23" s="141">
        <f>Inputs!BW49*Cons!BX$6</f>
        <v>0</v>
      </c>
      <c r="BY23" s="141">
        <f>Inputs!BX49*Cons!BY$6</f>
        <v>0</v>
      </c>
      <c r="BZ23" s="141">
        <f>Inputs!BY49*Cons!BZ$6</f>
        <v>0</v>
      </c>
      <c r="CA23" s="141">
        <f>Inputs!BZ49*Cons!CA$6</f>
        <v>0</v>
      </c>
      <c r="CB23" s="141">
        <f>Inputs!CA49*Cons!CB$6</f>
        <v>0</v>
      </c>
      <c r="CC23" s="141">
        <f>Inputs!CB49*Cons!CC$6</f>
        <v>0</v>
      </c>
      <c r="CD23" s="141">
        <f>Inputs!CC49*Cons!CD$6</f>
        <v>0</v>
      </c>
      <c r="CE23" s="141">
        <f>Inputs!CD49*Cons!CE$6</f>
        <v>0</v>
      </c>
      <c r="CF23" s="141">
        <f>Inputs!CE49*Cons!CF$6</f>
        <v>0</v>
      </c>
      <c r="CG23" s="141">
        <f>Inputs!CF49*Cons!CG$6</f>
        <v>0</v>
      </c>
      <c r="CH23" s="141">
        <f>Inputs!CG49*Cons!CH$6</f>
        <v>0</v>
      </c>
      <c r="CI23" s="141">
        <f>Inputs!CH49*Cons!CI$6</f>
        <v>0</v>
      </c>
      <c r="CJ23" s="141">
        <f>Inputs!CI49*Cons!CJ$6</f>
        <v>0</v>
      </c>
      <c r="CK23" s="141">
        <f>Inputs!CJ49*Cons!CK$6</f>
        <v>0</v>
      </c>
      <c r="CL23" s="141">
        <f>Inputs!CK49*Cons!CL$6</f>
        <v>0</v>
      </c>
      <c r="CM23" s="141">
        <f>Inputs!CL49*Cons!CM$6</f>
        <v>0</v>
      </c>
      <c r="CN23" s="141">
        <f>Inputs!CM49*Cons!CN$6</f>
        <v>0</v>
      </c>
      <c r="CO23" s="141">
        <f>Inputs!CN49*Cons!CO$6</f>
        <v>0</v>
      </c>
      <c r="CP23" s="141">
        <f>Inputs!CO49*Cons!CP$6</f>
        <v>0</v>
      </c>
      <c r="CQ23" s="141">
        <f>Inputs!CP49*Cons!CQ$6</f>
        <v>0</v>
      </c>
      <c r="CR23" s="141">
        <f>Inputs!CQ49*Cons!CR$6</f>
        <v>0</v>
      </c>
      <c r="CS23" s="141">
        <f>Inputs!CR49*Cons!CS$6</f>
        <v>0</v>
      </c>
      <c r="CT23" s="141">
        <f>Inputs!CS49*Cons!CT$6</f>
        <v>0</v>
      </c>
      <c r="CU23" s="141">
        <f>Inputs!CT49*Cons!CU$6</f>
        <v>0</v>
      </c>
      <c r="CV23" s="141">
        <f>Inputs!CU49*Cons!CV$6</f>
        <v>0</v>
      </c>
      <c r="CW23" s="141">
        <f>Inputs!CV49*Cons!CW$6</f>
        <v>0</v>
      </c>
      <c r="CX23" s="141">
        <f>Inputs!CW49*Cons!CX$6</f>
        <v>0</v>
      </c>
      <c r="CY23" s="141">
        <f>Inputs!CX49*Cons!CY$6</f>
        <v>0</v>
      </c>
      <c r="CZ23" s="141">
        <f>Inputs!CY49*Cons!CZ$6</f>
        <v>0</v>
      </c>
      <c r="DA23" s="141">
        <f>Inputs!CZ49*Cons!DA$6</f>
        <v>0</v>
      </c>
      <c r="DB23" s="141">
        <f>Inputs!DA49*Cons!DB$6</f>
        <v>0</v>
      </c>
      <c r="DC23" s="141">
        <f>Inputs!DB49*Cons!DC$6</f>
        <v>0</v>
      </c>
      <c r="DD23" s="141">
        <f>Inputs!DC49*Cons!DD$6</f>
        <v>0</v>
      </c>
      <c r="DE23" s="141">
        <f>Inputs!DD49*Cons!DE$6</f>
        <v>0</v>
      </c>
      <c r="DF23" s="141">
        <f>Inputs!DE49*Cons!DF$6</f>
        <v>0</v>
      </c>
      <c r="DG23" s="141">
        <f>Inputs!DF49*Cons!DG$6</f>
        <v>0</v>
      </c>
      <c r="DH23" s="141">
        <f>Inputs!DG49*Cons!DH$6</f>
        <v>0</v>
      </c>
      <c r="DI23" s="141">
        <f>Inputs!DH49*Cons!DI$6</f>
        <v>0</v>
      </c>
      <c r="DJ23" s="141">
        <f>Inputs!DI49*Cons!DJ$6</f>
        <v>0</v>
      </c>
      <c r="DK23" s="141">
        <f>Inputs!DJ49*Cons!DK$6</f>
        <v>0</v>
      </c>
      <c r="DL23" s="141">
        <f>Inputs!DK49*Cons!DL$6</f>
        <v>0</v>
      </c>
      <c r="DM23" s="141">
        <f>Inputs!DL49*Cons!DM$6</f>
        <v>0</v>
      </c>
      <c r="DN23" s="141">
        <f>Inputs!DM49*Cons!DN$6</f>
        <v>0</v>
      </c>
      <c r="DO23" s="141">
        <f>Inputs!DN49*Cons!DO$6</f>
        <v>0</v>
      </c>
      <c r="DP23" s="141">
        <f>Inputs!DO49*Cons!DP$6</f>
        <v>0</v>
      </c>
      <c r="DQ23" s="141">
        <f>Inputs!DP49*Cons!DQ$6</f>
        <v>0</v>
      </c>
      <c r="DR23" s="141">
        <f>Inputs!DQ49*Cons!DR$6</f>
        <v>0</v>
      </c>
      <c r="DS23" s="141">
        <f>Inputs!DR49*Cons!DS$6</f>
        <v>0</v>
      </c>
      <c r="DT23" s="141">
        <f>Inputs!DS49*Cons!DT$6</f>
        <v>0</v>
      </c>
      <c r="DU23" s="141">
        <f>Inputs!DT49*Cons!DU$6</f>
        <v>0</v>
      </c>
      <c r="DV23" s="141">
        <f>Inputs!DU49*Cons!DV$6</f>
        <v>0</v>
      </c>
      <c r="DW23" s="141">
        <f>Inputs!DV49*Cons!DW$6</f>
        <v>0</v>
      </c>
      <c r="DX23" s="141">
        <f>Inputs!DW49*Cons!DX$6</f>
        <v>0</v>
      </c>
      <c r="DY23" s="141">
        <f>Inputs!DX49*Cons!DY$6</f>
        <v>0</v>
      </c>
    </row>
    <row r="24" spans="1:129">
      <c r="C24" s="17" t="str">
        <f>Inputs!C50</f>
        <v>Recht und Beratung (inkl. Gutachten)</v>
      </c>
      <c r="D24" s="8" t="s">
        <v>231</v>
      </c>
      <c r="I24" s="154">
        <f t="shared" si="0"/>
        <v>1</v>
      </c>
      <c r="J24" s="141">
        <f>Inputs!I50*Cons!J$6</f>
        <v>0.25</v>
      </c>
      <c r="K24" s="141">
        <f>Inputs!J50*Cons!K$6</f>
        <v>0.25</v>
      </c>
      <c r="L24" s="141">
        <f>Inputs!K50*Cons!L$6</f>
        <v>0.25</v>
      </c>
      <c r="M24" s="141">
        <f>Inputs!L50*Cons!M$6</f>
        <v>0.25</v>
      </c>
      <c r="N24" s="141">
        <f>Inputs!M50*Cons!N$6</f>
        <v>0</v>
      </c>
      <c r="O24" s="141">
        <f>Inputs!N50*Cons!O$6</f>
        <v>0</v>
      </c>
      <c r="P24" s="141">
        <f>Inputs!O50*Cons!P$6</f>
        <v>0</v>
      </c>
      <c r="Q24" s="141">
        <f>Inputs!P50*Cons!Q$6</f>
        <v>0</v>
      </c>
      <c r="R24" s="141">
        <f>Inputs!Q50*Cons!R$6</f>
        <v>0</v>
      </c>
      <c r="S24" s="141">
        <f>Inputs!R50*Cons!S$6</f>
        <v>0</v>
      </c>
      <c r="T24" s="141">
        <f>Inputs!S50*Cons!T$6</f>
        <v>0</v>
      </c>
      <c r="U24" s="141">
        <f>Inputs!T50*Cons!U$6</f>
        <v>0</v>
      </c>
      <c r="V24" s="141">
        <f>Inputs!U50*Cons!V$6</f>
        <v>0</v>
      </c>
      <c r="W24" s="141">
        <f>Inputs!V50*Cons!W$6</f>
        <v>0</v>
      </c>
      <c r="X24" s="141">
        <f>Inputs!W50*Cons!X$6</f>
        <v>0</v>
      </c>
      <c r="Y24" s="141">
        <f>Inputs!X50*Cons!Y$6</f>
        <v>0</v>
      </c>
      <c r="Z24" s="141">
        <f>Inputs!Y50*Cons!Z$6</f>
        <v>0</v>
      </c>
      <c r="AA24" s="141">
        <f>Inputs!Z50*Cons!AA$6</f>
        <v>0</v>
      </c>
      <c r="AB24" s="141">
        <f>Inputs!AA50*Cons!AB$6</f>
        <v>0</v>
      </c>
      <c r="AC24" s="141">
        <f>Inputs!AB50*Cons!AC$6</f>
        <v>0</v>
      </c>
      <c r="AD24" s="141">
        <f>Inputs!AC50*Cons!AD$6</f>
        <v>0</v>
      </c>
      <c r="AE24" s="141">
        <f>Inputs!AD50*Cons!AE$6</f>
        <v>0</v>
      </c>
      <c r="AF24" s="141">
        <f>Inputs!AE50*Cons!AF$6</f>
        <v>0</v>
      </c>
      <c r="AG24" s="141">
        <f>Inputs!AF50*Cons!AG$6</f>
        <v>0</v>
      </c>
      <c r="AH24" s="141">
        <f>Inputs!AG50*Cons!AH$6</f>
        <v>0</v>
      </c>
      <c r="AI24" s="141">
        <f>Inputs!AH50*Cons!AI$6</f>
        <v>0</v>
      </c>
      <c r="AJ24" s="141">
        <f>Inputs!AI50*Cons!AJ$6</f>
        <v>0</v>
      </c>
      <c r="AK24" s="141">
        <f>Inputs!AJ50*Cons!AK$6</f>
        <v>0</v>
      </c>
      <c r="AL24" s="141">
        <f>Inputs!AK50*Cons!AL$6</f>
        <v>0</v>
      </c>
      <c r="AM24" s="141">
        <f>Inputs!AL50*Cons!AM$6</f>
        <v>0</v>
      </c>
      <c r="AN24" s="141">
        <f>Inputs!AM50*Cons!AN$6</f>
        <v>0</v>
      </c>
      <c r="AO24" s="141">
        <f>Inputs!AN50*Cons!AO$6</f>
        <v>0</v>
      </c>
      <c r="AP24" s="141">
        <f>Inputs!AO50*Cons!AP$6</f>
        <v>0</v>
      </c>
      <c r="AQ24" s="141">
        <f>Inputs!AP50*Cons!AQ$6</f>
        <v>0</v>
      </c>
      <c r="AR24" s="141">
        <f>Inputs!AQ50*Cons!AR$6</f>
        <v>0</v>
      </c>
      <c r="AS24" s="141">
        <f>Inputs!AR50*Cons!AS$6</f>
        <v>0</v>
      </c>
      <c r="AT24" s="141">
        <f>Inputs!AS50*Cons!AT$6</f>
        <v>0</v>
      </c>
      <c r="AU24" s="141">
        <f>Inputs!AT50*Cons!AU$6</f>
        <v>0</v>
      </c>
      <c r="AV24" s="141">
        <f>Inputs!AU50*Cons!AV$6</f>
        <v>0</v>
      </c>
      <c r="AW24" s="141">
        <f>Inputs!AV50*Cons!AW$6</f>
        <v>0</v>
      </c>
      <c r="AX24" s="141">
        <f>Inputs!AW50*Cons!AX$6</f>
        <v>0</v>
      </c>
      <c r="AY24" s="141">
        <f>Inputs!AX50*Cons!AY$6</f>
        <v>0</v>
      </c>
      <c r="AZ24" s="141">
        <f>Inputs!AY50*Cons!AZ$6</f>
        <v>0</v>
      </c>
      <c r="BA24" s="141">
        <f>Inputs!AZ50*Cons!BA$6</f>
        <v>0</v>
      </c>
      <c r="BB24" s="141">
        <f>Inputs!BA50*Cons!BB$6</f>
        <v>0</v>
      </c>
      <c r="BC24" s="141">
        <f>Inputs!BB50*Cons!BC$6</f>
        <v>0</v>
      </c>
      <c r="BD24" s="141">
        <f>Inputs!BC50*Cons!BD$6</f>
        <v>0</v>
      </c>
      <c r="BE24" s="141">
        <f>Inputs!BD50*Cons!BE$6</f>
        <v>0</v>
      </c>
      <c r="BF24" s="141">
        <f>Inputs!BE50*Cons!BF$6</f>
        <v>0</v>
      </c>
      <c r="BG24" s="141">
        <f>Inputs!BF50*Cons!BG$6</f>
        <v>0</v>
      </c>
      <c r="BH24" s="141">
        <f>Inputs!BG50*Cons!BH$6</f>
        <v>0</v>
      </c>
      <c r="BI24" s="141">
        <f>Inputs!BH50*Cons!BI$6</f>
        <v>0</v>
      </c>
      <c r="BJ24" s="141">
        <f>Inputs!BI50*Cons!BJ$6</f>
        <v>0</v>
      </c>
      <c r="BK24" s="141">
        <f>Inputs!BJ50*Cons!BK$6</f>
        <v>0</v>
      </c>
      <c r="BL24" s="141">
        <f>Inputs!BK50*Cons!BL$6</f>
        <v>0</v>
      </c>
      <c r="BM24" s="141">
        <f>Inputs!BL50*Cons!BM$6</f>
        <v>0</v>
      </c>
      <c r="BN24" s="141">
        <f>Inputs!BM50*Cons!BN$6</f>
        <v>0</v>
      </c>
      <c r="BO24" s="141">
        <f>Inputs!BN50*Cons!BO$6</f>
        <v>0</v>
      </c>
      <c r="BP24" s="141">
        <f>Inputs!BO50*Cons!BP$6</f>
        <v>0</v>
      </c>
      <c r="BQ24" s="141">
        <f>Inputs!BP50*Cons!BQ$6</f>
        <v>0</v>
      </c>
      <c r="BR24" s="141">
        <f>Inputs!BQ50*Cons!BR$6</f>
        <v>0</v>
      </c>
      <c r="BS24" s="141">
        <f>Inputs!BR50*Cons!BS$6</f>
        <v>0</v>
      </c>
      <c r="BT24" s="141">
        <f>Inputs!BS50*Cons!BT$6</f>
        <v>0</v>
      </c>
      <c r="BU24" s="141">
        <f>Inputs!BT50*Cons!BU$6</f>
        <v>0</v>
      </c>
      <c r="BV24" s="141">
        <f>Inputs!BU50*Cons!BV$6</f>
        <v>0</v>
      </c>
      <c r="BW24" s="141">
        <f>Inputs!BV50*Cons!BW$6</f>
        <v>0</v>
      </c>
      <c r="BX24" s="141">
        <f>Inputs!BW50*Cons!BX$6</f>
        <v>0</v>
      </c>
      <c r="BY24" s="141">
        <f>Inputs!BX50*Cons!BY$6</f>
        <v>0</v>
      </c>
      <c r="BZ24" s="141">
        <f>Inputs!BY50*Cons!BZ$6</f>
        <v>0</v>
      </c>
      <c r="CA24" s="141">
        <f>Inputs!BZ50*Cons!CA$6</f>
        <v>0</v>
      </c>
      <c r="CB24" s="141">
        <f>Inputs!CA50*Cons!CB$6</f>
        <v>0</v>
      </c>
      <c r="CC24" s="141">
        <f>Inputs!CB50*Cons!CC$6</f>
        <v>0</v>
      </c>
      <c r="CD24" s="141">
        <f>Inputs!CC50*Cons!CD$6</f>
        <v>0</v>
      </c>
      <c r="CE24" s="141">
        <f>Inputs!CD50*Cons!CE$6</f>
        <v>0</v>
      </c>
      <c r="CF24" s="141">
        <f>Inputs!CE50*Cons!CF$6</f>
        <v>0</v>
      </c>
      <c r="CG24" s="141">
        <f>Inputs!CF50*Cons!CG$6</f>
        <v>0</v>
      </c>
      <c r="CH24" s="141">
        <f>Inputs!CG50*Cons!CH$6</f>
        <v>0</v>
      </c>
      <c r="CI24" s="141">
        <f>Inputs!CH50*Cons!CI$6</f>
        <v>0</v>
      </c>
      <c r="CJ24" s="141">
        <f>Inputs!CI50*Cons!CJ$6</f>
        <v>0</v>
      </c>
      <c r="CK24" s="141">
        <f>Inputs!CJ50*Cons!CK$6</f>
        <v>0</v>
      </c>
      <c r="CL24" s="141">
        <f>Inputs!CK50*Cons!CL$6</f>
        <v>0</v>
      </c>
      <c r="CM24" s="141">
        <f>Inputs!CL50*Cons!CM$6</f>
        <v>0</v>
      </c>
      <c r="CN24" s="141">
        <f>Inputs!CM50*Cons!CN$6</f>
        <v>0</v>
      </c>
      <c r="CO24" s="141">
        <f>Inputs!CN50*Cons!CO$6</f>
        <v>0</v>
      </c>
      <c r="CP24" s="141">
        <f>Inputs!CO50*Cons!CP$6</f>
        <v>0</v>
      </c>
      <c r="CQ24" s="141">
        <f>Inputs!CP50*Cons!CQ$6</f>
        <v>0</v>
      </c>
      <c r="CR24" s="141">
        <f>Inputs!CQ50*Cons!CR$6</f>
        <v>0</v>
      </c>
      <c r="CS24" s="141">
        <f>Inputs!CR50*Cons!CS$6</f>
        <v>0</v>
      </c>
      <c r="CT24" s="141">
        <f>Inputs!CS50*Cons!CT$6</f>
        <v>0</v>
      </c>
      <c r="CU24" s="141">
        <f>Inputs!CT50*Cons!CU$6</f>
        <v>0</v>
      </c>
      <c r="CV24" s="141">
        <f>Inputs!CU50*Cons!CV$6</f>
        <v>0</v>
      </c>
      <c r="CW24" s="141">
        <f>Inputs!CV50*Cons!CW$6</f>
        <v>0</v>
      </c>
      <c r="CX24" s="141">
        <f>Inputs!CW50*Cons!CX$6</f>
        <v>0</v>
      </c>
      <c r="CY24" s="141">
        <f>Inputs!CX50*Cons!CY$6</f>
        <v>0</v>
      </c>
      <c r="CZ24" s="141">
        <f>Inputs!CY50*Cons!CZ$6</f>
        <v>0</v>
      </c>
      <c r="DA24" s="141">
        <f>Inputs!CZ50*Cons!DA$6</f>
        <v>0</v>
      </c>
      <c r="DB24" s="141">
        <f>Inputs!DA50*Cons!DB$6</f>
        <v>0</v>
      </c>
      <c r="DC24" s="141">
        <f>Inputs!DB50*Cons!DC$6</f>
        <v>0</v>
      </c>
      <c r="DD24" s="141">
        <f>Inputs!DC50*Cons!DD$6</f>
        <v>0</v>
      </c>
      <c r="DE24" s="141">
        <f>Inputs!DD50*Cons!DE$6</f>
        <v>0</v>
      </c>
      <c r="DF24" s="141">
        <f>Inputs!DE50*Cons!DF$6</f>
        <v>0</v>
      </c>
      <c r="DG24" s="141">
        <f>Inputs!DF50*Cons!DG$6</f>
        <v>0</v>
      </c>
      <c r="DH24" s="141">
        <f>Inputs!DG50*Cons!DH$6</f>
        <v>0</v>
      </c>
      <c r="DI24" s="141">
        <f>Inputs!DH50*Cons!DI$6</f>
        <v>0</v>
      </c>
      <c r="DJ24" s="141">
        <f>Inputs!DI50*Cons!DJ$6</f>
        <v>0</v>
      </c>
      <c r="DK24" s="141">
        <f>Inputs!DJ50*Cons!DK$6</f>
        <v>0</v>
      </c>
      <c r="DL24" s="141">
        <f>Inputs!DK50*Cons!DL$6</f>
        <v>0</v>
      </c>
      <c r="DM24" s="141">
        <f>Inputs!DL50*Cons!DM$6</f>
        <v>0</v>
      </c>
      <c r="DN24" s="141">
        <f>Inputs!DM50*Cons!DN$6</f>
        <v>0</v>
      </c>
      <c r="DO24" s="141">
        <f>Inputs!DN50*Cons!DO$6</f>
        <v>0</v>
      </c>
      <c r="DP24" s="141">
        <f>Inputs!DO50*Cons!DP$6</f>
        <v>0</v>
      </c>
      <c r="DQ24" s="141">
        <f>Inputs!DP50*Cons!DQ$6</f>
        <v>0</v>
      </c>
      <c r="DR24" s="141">
        <f>Inputs!DQ50*Cons!DR$6</f>
        <v>0</v>
      </c>
      <c r="DS24" s="141">
        <f>Inputs!DR50*Cons!DS$6</f>
        <v>0</v>
      </c>
      <c r="DT24" s="141">
        <f>Inputs!DS50*Cons!DT$6</f>
        <v>0</v>
      </c>
      <c r="DU24" s="141">
        <f>Inputs!DT50*Cons!DU$6</f>
        <v>0</v>
      </c>
      <c r="DV24" s="141">
        <f>Inputs!DU50*Cons!DV$6</f>
        <v>0</v>
      </c>
      <c r="DW24" s="141">
        <f>Inputs!DV50*Cons!DW$6</f>
        <v>0</v>
      </c>
      <c r="DX24" s="141">
        <f>Inputs!DW50*Cons!DX$6</f>
        <v>0</v>
      </c>
      <c r="DY24" s="141">
        <f>Inputs!DX50*Cons!DY$6</f>
        <v>0</v>
      </c>
    </row>
    <row r="25" spans="1:129">
      <c r="C25" s="17" t="str">
        <f>Inputs!C51</f>
        <v>Unvorhergesehenes (Reserve)</v>
      </c>
      <c r="D25" s="8" t="s">
        <v>231</v>
      </c>
      <c r="I25" s="154">
        <f t="shared" si="0"/>
        <v>1</v>
      </c>
      <c r="J25" s="141">
        <f>Inputs!I51*Cons!J$6</f>
        <v>0.2</v>
      </c>
      <c r="K25" s="141">
        <f>Inputs!J51*Cons!K$6</f>
        <v>0.2</v>
      </c>
      <c r="L25" s="141">
        <f>Inputs!K51*Cons!L$6</f>
        <v>0.3</v>
      </c>
      <c r="M25" s="141">
        <f>Inputs!L51*Cons!M$6</f>
        <v>0.15</v>
      </c>
      <c r="N25" s="141">
        <f>Inputs!M51*Cons!N$6</f>
        <v>0.15</v>
      </c>
      <c r="O25" s="141">
        <f>Inputs!N51*Cons!O$6</f>
        <v>0</v>
      </c>
      <c r="P25" s="141">
        <f>Inputs!O51*Cons!P$6</f>
        <v>0</v>
      </c>
      <c r="Q25" s="141">
        <f>Inputs!P51*Cons!Q$6</f>
        <v>0</v>
      </c>
      <c r="R25" s="141">
        <f>Inputs!Q51*Cons!R$6</f>
        <v>0</v>
      </c>
      <c r="S25" s="141">
        <f>Inputs!R51*Cons!S$6</f>
        <v>0</v>
      </c>
      <c r="T25" s="141">
        <f>Inputs!S51*Cons!T$6</f>
        <v>0</v>
      </c>
      <c r="U25" s="141">
        <f>Inputs!T51*Cons!U$6</f>
        <v>0</v>
      </c>
      <c r="V25" s="141">
        <f>Inputs!U51*Cons!V$6</f>
        <v>0</v>
      </c>
      <c r="W25" s="141">
        <f>Inputs!V51*Cons!W$6</f>
        <v>0</v>
      </c>
      <c r="X25" s="141">
        <f>Inputs!W51*Cons!X$6</f>
        <v>0</v>
      </c>
      <c r="Y25" s="141">
        <f>Inputs!X51*Cons!Y$6</f>
        <v>0</v>
      </c>
      <c r="Z25" s="141">
        <f>Inputs!Y51*Cons!Z$6</f>
        <v>0</v>
      </c>
      <c r="AA25" s="141">
        <f>Inputs!Z51*Cons!AA$6</f>
        <v>0</v>
      </c>
      <c r="AB25" s="141">
        <f>Inputs!AA51*Cons!AB$6</f>
        <v>0</v>
      </c>
      <c r="AC25" s="141">
        <f>Inputs!AB51*Cons!AC$6</f>
        <v>0</v>
      </c>
      <c r="AD25" s="141">
        <f>Inputs!AC51*Cons!AD$6</f>
        <v>0</v>
      </c>
      <c r="AE25" s="141">
        <f>Inputs!AD51*Cons!AE$6</f>
        <v>0</v>
      </c>
      <c r="AF25" s="141">
        <f>Inputs!AE51*Cons!AF$6</f>
        <v>0</v>
      </c>
      <c r="AG25" s="141">
        <f>Inputs!AF51*Cons!AG$6</f>
        <v>0</v>
      </c>
      <c r="AH25" s="141">
        <f>Inputs!AG51*Cons!AH$6</f>
        <v>0</v>
      </c>
      <c r="AI25" s="141">
        <f>Inputs!AH51*Cons!AI$6</f>
        <v>0</v>
      </c>
      <c r="AJ25" s="141">
        <f>Inputs!AI51*Cons!AJ$6</f>
        <v>0</v>
      </c>
      <c r="AK25" s="141">
        <f>Inputs!AJ51*Cons!AK$6</f>
        <v>0</v>
      </c>
      <c r="AL25" s="141">
        <f>Inputs!AK51*Cons!AL$6</f>
        <v>0</v>
      </c>
      <c r="AM25" s="141">
        <f>Inputs!AL51*Cons!AM$6</f>
        <v>0</v>
      </c>
      <c r="AN25" s="141">
        <f>Inputs!AM51*Cons!AN$6</f>
        <v>0</v>
      </c>
      <c r="AO25" s="141">
        <f>Inputs!AN51*Cons!AO$6</f>
        <v>0</v>
      </c>
      <c r="AP25" s="141">
        <f>Inputs!AO51*Cons!AP$6</f>
        <v>0</v>
      </c>
      <c r="AQ25" s="141">
        <f>Inputs!AP51*Cons!AQ$6</f>
        <v>0</v>
      </c>
      <c r="AR25" s="141">
        <f>Inputs!AQ51*Cons!AR$6</f>
        <v>0</v>
      </c>
      <c r="AS25" s="141">
        <f>Inputs!AR51*Cons!AS$6</f>
        <v>0</v>
      </c>
      <c r="AT25" s="141">
        <f>Inputs!AS51*Cons!AT$6</f>
        <v>0</v>
      </c>
      <c r="AU25" s="141">
        <f>Inputs!AT51*Cons!AU$6</f>
        <v>0</v>
      </c>
      <c r="AV25" s="141">
        <f>Inputs!AU51*Cons!AV$6</f>
        <v>0</v>
      </c>
      <c r="AW25" s="141">
        <f>Inputs!AV51*Cons!AW$6</f>
        <v>0</v>
      </c>
      <c r="AX25" s="141">
        <f>Inputs!AW51*Cons!AX$6</f>
        <v>0</v>
      </c>
      <c r="AY25" s="141">
        <f>Inputs!AX51*Cons!AY$6</f>
        <v>0</v>
      </c>
      <c r="AZ25" s="141">
        <f>Inputs!AY51*Cons!AZ$6</f>
        <v>0</v>
      </c>
      <c r="BA25" s="141">
        <f>Inputs!AZ51*Cons!BA$6</f>
        <v>0</v>
      </c>
      <c r="BB25" s="141">
        <f>Inputs!BA51*Cons!BB$6</f>
        <v>0</v>
      </c>
      <c r="BC25" s="141">
        <f>Inputs!BB51*Cons!BC$6</f>
        <v>0</v>
      </c>
      <c r="BD25" s="141">
        <f>Inputs!BC51*Cons!BD$6</f>
        <v>0</v>
      </c>
      <c r="BE25" s="141">
        <f>Inputs!BD51*Cons!BE$6</f>
        <v>0</v>
      </c>
      <c r="BF25" s="141">
        <f>Inputs!BE51*Cons!BF$6</f>
        <v>0</v>
      </c>
      <c r="BG25" s="141">
        <f>Inputs!BF51*Cons!BG$6</f>
        <v>0</v>
      </c>
      <c r="BH25" s="141">
        <f>Inputs!BG51*Cons!BH$6</f>
        <v>0</v>
      </c>
      <c r="BI25" s="141">
        <f>Inputs!BH51*Cons!BI$6</f>
        <v>0</v>
      </c>
      <c r="BJ25" s="141">
        <f>Inputs!BI51*Cons!BJ$6</f>
        <v>0</v>
      </c>
      <c r="BK25" s="141">
        <f>Inputs!BJ51*Cons!BK$6</f>
        <v>0</v>
      </c>
      <c r="BL25" s="141">
        <f>Inputs!BK51*Cons!BL$6</f>
        <v>0</v>
      </c>
      <c r="BM25" s="141">
        <f>Inputs!BL51*Cons!BM$6</f>
        <v>0</v>
      </c>
      <c r="BN25" s="141">
        <f>Inputs!BM51*Cons!BN$6</f>
        <v>0</v>
      </c>
      <c r="BO25" s="141">
        <f>Inputs!BN51*Cons!BO$6</f>
        <v>0</v>
      </c>
      <c r="BP25" s="141">
        <f>Inputs!BO51*Cons!BP$6</f>
        <v>0</v>
      </c>
      <c r="BQ25" s="141">
        <f>Inputs!BP51*Cons!BQ$6</f>
        <v>0</v>
      </c>
      <c r="BR25" s="141">
        <f>Inputs!BQ51*Cons!BR$6</f>
        <v>0</v>
      </c>
      <c r="BS25" s="141">
        <f>Inputs!BR51*Cons!BS$6</f>
        <v>0</v>
      </c>
      <c r="BT25" s="141">
        <f>Inputs!BS51*Cons!BT$6</f>
        <v>0</v>
      </c>
      <c r="BU25" s="141">
        <f>Inputs!BT51*Cons!BU$6</f>
        <v>0</v>
      </c>
      <c r="BV25" s="141">
        <f>Inputs!BU51*Cons!BV$6</f>
        <v>0</v>
      </c>
      <c r="BW25" s="141">
        <f>Inputs!BV51*Cons!BW$6</f>
        <v>0</v>
      </c>
      <c r="BX25" s="141">
        <f>Inputs!BW51*Cons!BX$6</f>
        <v>0</v>
      </c>
      <c r="BY25" s="141">
        <f>Inputs!BX51*Cons!BY$6</f>
        <v>0</v>
      </c>
      <c r="BZ25" s="141">
        <f>Inputs!BY51*Cons!BZ$6</f>
        <v>0</v>
      </c>
      <c r="CA25" s="141">
        <f>Inputs!BZ51*Cons!CA$6</f>
        <v>0</v>
      </c>
      <c r="CB25" s="141">
        <f>Inputs!CA51*Cons!CB$6</f>
        <v>0</v>
      </c>
      <c r="CC25" s="141">
        <f>Inputs!CB51*Cons!CC$6</f>
        <v>0</v>
      </c>
      <c r="CD25" s="141">
        <f>Inputs!CC51*Cons!CD$6</f>
        <v>0</v>
      </c>
      <c r="CE25" s="141">
        <f>Inputs!CD51*Cons!CE$6</f>
        <v>0</v>
      </c>
      <c r="CF25" s="141">
        <f>Inputs!CE51*Cons!CF$6</f>
        <v>0</v>
      </c>
      <c r="CG25" s="141">
        <f>Inputs!CF51*Cons!CG$6</f>
        <v>0</v>
      </c>
      <c r="CH25" s="141">
        <f>Inputs!CG51*Cons!CH$6</f>
        <v>0</v>
      </c>
      <c r="CI25" s="141">
        <f>Inputs!CH51*Cons!CI$6</f>
        <v>0</v>
      </c>
      <c r="CJ25" s="141">
        <f>Inputs!CI51*Cons!CJ$6</f>
        <v>0</v>
      </c>
      <c r="CK25" s="141">
        <f>Inputs!CJ51*Cons!CK$6</f>
        <v>0</v>
      </c>
      <c r="CL25" s="141">
        <f>Inputs!CK51*Cons!CL$6</f>
        <v>0</v>
      </c>
      <c r="CM25" s="141">
        <f>Inputs!CL51*Cons!CM$6</f>
        <v>0</v>
      </c>
      <c r="CN25" s="141">
        <f>Inputs!CM51*Cons!CN$6</f>
        <v>0</v>
      </c>
      <c r="CO25" s="141">
        <f>Inputs!CN51*Cons!CO$6</f>
        <v>0</v>
      </c>
      <c r="CP25" s="141">
        <f>Inputs!CO51*Cons!CP$6</f>
        <v>0</v>
      </c>
      <c r="CQ25" s="141">
        <f>Inputs!CP51*Cons!CQ$6</f>
        <v>0</v>
      </c>
      <c r="CR25" s="141">
        <f>Inputs!CQ51*Cons!CR$6</f>
        <v>0</v>
      </c>
      <c r="CS25" s="141">
        <f>Inputs!CR51*Cons!CS$6</f>
        <v>0</v>
      </c>
      <c r="CT25" s="141">
        <f>Inputs!CS51*Cons!CT$6</f>
        <v>0</v>
      </c>
      <c r="CU25" s="141">
        <f>Inputs!CT51*Cons!CU$6</f>
        <v>0</v>
      </c>
      <c r="CV25" s="141">
        <f>Inputs!CU51*Cons!CV$6</f>
        <v>0</v>
      </c>
      <c r="CW25" s="141">
        <f>Inputs!CV51*Cons!CW$6</f>
        <v>0</v>
      </c>
      <c r="CX25" s="141">
        <f>Inputs!CW51*Cons!CX$6</f>
        <v>0</v>
      </c>
      <c r="CY25" s="141">
        <f>Inputs!CX51*Cons!CY$6</f>
        <v>0</v>
      </c>
      <c r="CZ25" s="141">
        <f>Inputs!CY51*Cons!CZ$6</f>
        <v>0</v>
      </c>
      <c r="DA25" s="141">
        <f>Inputs!CZ51*Cons!DA$6</f>
        <v>0</v>
      </c>
      <c r="DB25" s="141">
        <f>Inputs!DA51*Cons!DB$6</f>
        <v>0</v>
      </c>
      <c r="DC25" s="141">
        <f>Inputs!DB51*Cons!DC$6</f>
        <v>0</v>
      </c>
      <c r="DD25" s="141">
        <f>Inputs!DC51*Cons!DD$6</f>
        <v>0</v>
      </c>
      <c r="DE25" s="141">
        <f>Inputs!DD51*Cons!DE$6</f>
        <v>0</v>
      </c>
      <c r="DF25" s="141">
        <f>Inputs!DE51*Cons!DF$6</f>
        <v>0</v>
      </c>
      <c r="DG25" s="141">
        <f>Inputs!DF51*Cons!DG$6</f>
        <v>0</v>
      </c>
      <c r="DH25" s="141">
        <f>Inputs!DG51*Cons!DH$6</f>
        <v>0</v>
      </c>
      <c r="DI25" s="141">
        <f>Inputs!DH51*Cons!DI$6</f>
        <v>0</v>
      </c>
      <c r="DJ25" s="141">
        <f>Inputs!DI51*Cons!DJ$6</f>
        <v>0</v>
      </c>
      <c r="DK25" s="141">
        <f>Inputs!DJ51*Cons!DK$6</f>
        <v>0</v>
      </c>
      <c r="DL25" s="141">
        <f>Inputs!DK51*Cons!DL$6</f>
        <v>0</v>
      </c>
      <c r="DM25" s="141">
        <f>Inputs!DL51*Cons!DM$6</f>
        <v>0</v>
      </c>
      <c r="DN25" s="141">
        <f>Inputs!DM51*Cons!DN$6</f>
        <v>0</v>
      </c>
      <c r="DO25" s="141">
        <f>Inputs!DN51*Cons!DO$6</f>
        <v>0</v>
      </c>
      <c r="DP25" s="141">
        <f>Inputs!DO51*Cons!DP$6</f>
        <v>0</v>
      </c>
      <c r="DQ25" s="141">
        <f>Inputs!DP51*Cons!DQ$6</f>
        <v>0</v>
      </c>
      <c r="DR25" s="141">
        <f>Inputs!DQ51*Cons!DR$6</f>
        <v>0</v>
      </c>
      <c r="DS25" s="141">
        <f>Inputs!DR51*Cons!DS$6</f>
        <v>0</v>
      </c>
      <c r="DT25" s="141">
        <f>Inputs!DS51*Cons!DT$6</f>
        <v>0</v>
      </c>
      <c r="DU25" s="141">
        <f>Inputs!DT51*Cons!DU$6</f>
        <v>0</v>
      </c>
      <c r="DV25" s="141">
        <f>Inputs!DU51*Cons!DV$6</f>
        <v>0</v>
      </c>
      <c r="DW25" s="141">
        <f>Inputs!DV51*Cons!DW$6</f>
        <v>0</v>
      </c>
      <c r="DX25" s="141">
        <f>Inputs!DW51*Cons!DX$6</f>
        <v>0</v>
      </c>
      <c r="DY25" s="141">
        <f>Inputs!DX51*Cons!DY$6</f>
        <v>0</v>
      </c>
    </row>
    <row r="26" spans="1:129">
      <c r="C26" s="17" t="str">
        <f>Inputs!C52</f>
        <v>frei</v>
      </c>
      <c r="D26" s="8" t="s">
        <v>231</v>
      </c>
      <c r="I26" s="154">
        <f t="shared" si="0"/>
        <v>0</v>
      </c>
      <c r="J26" s="141">
        <f>Inputs!I52*Cons!J$6</f>
        <v>0</v>
      </c>
      <c r="K26" s="141">
        <f>Inputs!J52*Cons!K$6</f>
        <v>0</v>
      </c>
      <c r="L26" s="141">
        <f>Inputs!K52*Cons!L$6</f>
        <v>0</v>
      </c>
      <c r="M26" s="141">
        <f>Inputs!L52*Cons!M$6</f>
        <v>0</v>
      </c>
      <c r="N26" s="141">
        <f>Inputs!M52*Cons!N$6</f>
        <v>0</v>
      </c>
      <c r="O26" s="141">
        <f>Inputs!N52*Cons!O$6</f>
        <v>0</v>
      </c>
      <c r="P26" s="141">
        <f>Inputs!O52*Cons!P$6</f>
        <v>0</v>
      </c>
      <c r="Q26" s="141">
        <f>Inputs!P52*Cons!Q$6</f>
        <v>0</v>
      </c>
      <c r="R26" s="141">
        <f>Inputs!Q52*Cons!R$6</f>
        <v>0</v>
      </c>
      <c r="S26" s="141">
        <f>Inputs!R52*Cons!S$6</f>
        <v>0</v>
      </c>
      <c r="T26" s="141">
        <f>Inputs!S52*Cons!T$6</f>
        <v>0</v>
      </c>
      <c r="U26" s="141">
        <f>Inputs!T52*Cons!U$6</f>
        <v>0</v>
      </c>
      <c r="V26" s="141">
        <f>Inputs!U52*Cons!V$6</f>
        <v>0</v>
      </c>
      <c r="W26" s="141">
        <f>Inputs!V52*Cons!W$6</f>
        <v>0</v>
      </c>
      <c r="X26" s="141">
        <f>Inputs!W52*Cons!X$6</f>
        <v>0</v>
      </c>
      <c r="Y26" s="141">
        <f>Inputs!X52*Cons!Y$6</f>
        <v>0</v>
      </c>
      <c r="Z26" s="141">
        <f>Inputs!Y52*Cons!Z$6</f>
        <v>0</v>
      </c>
      <c r="AA26" s="141">
        <f>Inputs!Z52*Cons!AA$6</f>
        <v>0</v>
      </c>
      <c r="AB26" s="141">
        <f>Inputs!AA52*Cons!AB$6</f>
        <v>0</v>
      </c>
      <c r="AC26" s="141">
        <f>Inputs!AB52*Cons!AC$6</f>
        <v>0</v>
      </c>
      <c r="AD26" s="141">
        <f>Inputs!AC52*Cons!AD$6</f>
        <v>0</v>
      </c>
      <c r="AE26" s="141">
        <f>Inputs!AD52*Cons!AE$6</f>
        <v>0</v>
      </c>
      <c r="AF26" s="141">
        <f>Inputs!AE52*Cons!AF$6</f>
        <v>0</v>
      </c>
      <c r="AG26" s="141">
        <f>Inputs!AF52*Cons!AG$6</f>
        <v>0</v>
      </c>
      <c r="AH26" s="141">
        <f>Inputs!AG52*Cons!AH$6</f>
        <v>0</v>
      </c>
      <c r="AI26" s="141">
        <f>Inputs!AH52*Cons!AI$6</f>
        <v>0</v>
      </c>
      <c r="AJ26" s="141">
        <f>Inputs!AI52*Cons!AJ$6</f>
        <v>0</v>
      </c>
      <c r="AK26" s="141">
        <f>Inputs!AJ52*Cons!AK$6</f>
        <v>0</v>
      </c>
      <c r="AL26" s="141">
        <f>Inputs!AK52*Cons!AL$6</f>
        <v>0</v>
      </c>
      <c r="AM26" s="141">
        <f>Inputs!AL52*Cons!AM$6</f>
        <v>0</v>
      </c>
      <c r="AN26" s="141">
        <f>Inputs!AM52*Cons!AN$6</f>
        <v>0</v>
      </c>
      <c r="AO26" s="141">
        <f>Inputs!AN52*Cons!AO$6</f>
        <v>0</v>
      </c>
      <c r="AP26" s="141">
        <f>Inputs!AO52*Cons!AP$6</f>
        <v>0</v>
      </c>
      <c r="AQ26" s="141">
        <f>Inputs!AP52*Cons!AQ$6</f>
        <v>0</v>
      </c>
      <c r="AR26" s="141">
        <f>Inputs!AQ52*Cons!AR$6</f>
        <v>0</v>
      </c>
      <c r="AS26" s="141">
        <f>Inputs!AR52*Cons!AS$6</f>
        <v>0</v>
      </c>
      <c r="AT26" s="141">
        <f>Inputs!AS52*Cons!AT$6</f>
        <v>0</v>
      </c>
      <c r="AU26" s="141">
        <f>Inputs!AT52*Cons!AU$6</f>
        <v>0</v>
      </c>
      <c r="AV26" s="141">
        <f>Inputs!AU52*Cons!AV$6</f>
        <v>0</v>
      </c>
      <c r="AW26" s="141">
        <f>Inputs!AV52*Cons!AW$6</f>
        <v>0</v>
      </c>
      <c r="AX26" s="141">
        <f>Inputs!AW52*Cons!AX$6</f>
        <v>0</v>
      </c>
      <c r="AY26" s="141">
        <f>Inputs!AX52*Cons!AY$6</f>
        <v>0</v>
      </c>
      <c r="AZ26" s="141">
        <f>Inputs!AY52*Cons!AZ$6</f>
        <v>0</v>
      </c>
      <c r="BA26" s="141">
        <f>Inputs!AZ52*Cons!BA$6</f>
        <v>0</v>
      </c>
      <c r="BB26" s="141">
        <f>Inputs!BA52*Cons!BB$6</f>
        <v>0</v>
      </c>
      <c r="BC26" s="141">
        <f>Inputs!BB52*Cons!BC$6</f>
        <v>0</v>
      </c>
      <c r="BD26" s="141">
        <f>Inputs!BC52*Cons!BD$6</f>
        <v>0</v>
      </c>
      <c r="BE26" s="141">
        <f>Inputs!BD52*Cons!BE$6</f>
        <v>0</v>
      </c>
      <c r="BF26" s="141">
        <f>Inputs!BE52*Cons!BF$6</f>
        <v>0</v>
      </c>
      <c r="BG26" s="141">
        <f>Inputs!BF52*Cons!BG$6</f>
        <v>0</v>
      </c>
      <c r="BH26" s="141">
        <f>Inputs!BG52*Cons!BH$6</f>
        <v>0</v>
      </c>
      <c r="BI26" s="141">
        <f>Inputs!BH52*Cons!BI$6</f>
        <v>0</v>
      </c>
      <c r="BJ26" s="141">
        <f>Inputs!BI52*Cons!BJ$6</f>
        <v>0</v>
      </c>
      <c r="BK26" s="141">
        <f>Inputs!BJ52*Cons!BK$6</f>
        <v>0</v>
      </c>
      <c r="BL26" s="141">
        <f>Inputs!BK52*Cons!BL$6</f>
        <v>0</v>
      </c>
      <c r="BM26" s="141">
        <f>Inputs!BL52*Cons!BM$6</f>
        <v>0</v>
      </c>
      <c r="BN26" s="141">
        <f>Inputs!BM52*Cons!BN$6</f>
        <v>0</v>
      </c>
      <c r="BO26" s="141">
        <f>Inputs!BN52*Cons!BO$6</f>
        <v>0</v>
      </c>
      <c r="BP26" s="141">
        <f>Inputs!BO52*Cons!BP$6</f>
        <v>0</v>
      </c>
      <c r="BQ26" s="141">
        <f>Inputs!BP52*Cons!BQ$6</f>
        <v>0</v>
      </c>
      <c r="BR26" s="141">
        <f>Inputs!BQ52*Cons!BR$6</f>
        <v>0</v>
      </c>
      <c r="BS26" s="141">
        <f>Inputs!BR52*Cons!BS$6</f>
        <v>0</v>
      </c>
      <c r="BT26" s="141">
        <f>Inputs!BS52*Cons!BT$6</f>
        <v>0</v>
      </c>
      <c r="BU26" s="141">
        <f>Inputs!BT52*Cons!BU$6</f>
        <v>0</v>
      </c>
      <c r="BV26" s="141">
        <f>Inputs!BU52*Cons!BV$6</f>
        <v>0</v>
      </c>
      <c r="BW26" s="141">
        <f>Inputs!BV52*Cons!BW$6</f>
        <v>0</v>
      </c>
      <c r="BX26" s="141">
        <f>Inputs!BW52*Cons!BX$6</f>
        <v>0</v>
      </c>
      <c r="BY26" s="141">
        <f>Inputs!BX52*Cons!BY$6</f>
        <v>0</v>
      </c>
      <c r="BZ26" s="141">
        <f>Inputs!BY52*Cons!BZ$6</f>
        <v>0</v>
      </c>
      <c r="CA26" s="141">
        <f>Inputs!BZ52*Cons!CA$6</f>
        <v>0</v>
      </c>
      <c r="CB26" s="141">
        <f>Inputs!CA52*Cons!CB$6</f>
        <v>0</v>
      </c>
      <c r="CC26" s="141">
        <f>Inputs!CB52*Cons!CC$6</f>
        <v>0</v>
      </c>
      <c r="CD26" s="141">
        <f>Inputs!CC52*Cons!CD$6</f>
        <v>0</v>
      </c>
      <c r="CE26" s="141">
        <f>Inputs!CD52*Cons!CE$6</f>
        <v>0</v>
      </c>
      <c r="CF26" s="141">
        <f>Inputs!CE52*Cons!CF$6</f>
        <v>0</v>
      </c>
      <c r="CG26" s="141">
        <f>Inputs!CF52*Cons!CG$6</f>
        <v>0</v>
      </c>
      <c r="CH26" s="141">
        <f>Inputs!CG52*Cons!CH$6</f>
        <v>0</v>
      </c>
      <c r="CI26" s="141">
        <f>Inputs!CH52*Cons!CI$6</f>
        <v>0</v>
      </c>
      <c r="CJ26" s="141">
        <f>Inputs!CI52*Cons!CJ$6</f>
        <v>0</v>
      </c>
      <c r="CK26" s="141">
        <f>Inputs!CJ52*Cons!CK$6</f>
        <v>0</v>
      </c>
      <c r="CL26" s="141">
        <f>Inputs!CK52*Cons!CL$6</f>
        <v>0</v>
      </c>
      <c r="CM26" s="141">
        <f>Inputs!CL52*Cons!CM$6</f>
        <v>0</v>
      </c>
      <c r="CN26" s="141">
        <f>Inputs!CM52*Cons!CN$6</f>
        <v>0</v>
      </c>
      <c r="CO26" s="141">
        <f>Inputs!CN52*Cons!CO$6</f>
        <v>0</v>
      </c>
      <c r="CP26" s="141">
        <f>Inputs!CO52*Cons!CP$6</f>
        <v>0</v>
      </c>
      <c r="CQ26" s="141">
        <f>Inputs!CP52*Cons!CQ$6</f>
        <v>0</v>
      </c>
      <c r="CR26" s="141">
        <f>Inputs!CQ52*Cons!CR$6</f>
        <v>0</v>
      </c>
      <c r="CS26" s="141">
        <f>Inputs!CR52*Cons!CS$6</f>
        <v>0</v>
      </c>
      <c r="CT26" s="141">
        <f>Inputs!CS52*Cons!CT$6</f>
        <v>0</v>
      </c>
      <c r="CU26" s="141">
        <f>Inputs!CT52*Cons!CU$6</f>
        <v>0</v>
      </c>
      <c r="CV26" s="141">
        <f>Inputs!CU52*Cons!CV$6</f>
        <v>0</v>
      </c>
      <c r="CW26" s="141">
        <f>Inputs!CV52*Cons!CW$6</f>
        <v>0</v>
      </c>
      <c r="CX26" s="141">
        <f>Inputs!CW52*Cons!CX$6</f>
        <v>0</v>
      </c>
      <c r="CY26" s="141">
        <f>Inputs!CX52*Cons!CY$6</f>
        <v>0</v>
      </c>
      <c r="CZ26" s="141">
        <f>Inputs!CY52*Cons!CZ$6</f>
        <v>0</v>
      </c>
      <c r="DA26" s="141">
        <f>Inputs!CZ52*Cons!DA$6</f>
        <v>0</v>
      </c>
      <c r="DB26" s="141">
        <f>Inputs!DA52*Cons!DB$6</f>
        <v>0</v>
      </c>
      <c r="DC26" s="141">
        <f>Inputs!DB52*Cons!DC$6</f>
        <v>0</v>
      </c>
      <c r="DD26" s="141">
        <f>Inputs!DC52*Cons!DD$6</f>
        <v>0</v>
      </c>
      <c r="DE26" s="141">
        <f>Inputs!DD52*Cons!DE$6</f>
        <v>0</v>
      </c>
      <c r="DF26" s="141">
        <f>Inputs!DE52*Cons!DF$6</f>
        <v>0</v>
      </c>
      <c r="DG26" s="141">
        <f>Inputs!DF52*Cons!DG$6</f>
        <v>0</v>
      </c>
      <c r="DH26" s="141">
        <f>Inputs!DG52*Cons!DH$6</f>
        <v>0</v>
      </c>
      <c r="DI26" s="141">
        <f>Inputs!DH52*Cons!DI$6</f>
        <v>0</v>
      </c>
      <c r="DJ26" s="141">
        <f>Inputs!DI52*Cons!DJ$6</f>
        <v>0</v>
      </c>
      <c r="DK26" s="141">
        <f>Inputs!DJ52*Cons!DK$6</f>
        <v>0</v>
      </c>
      <c r="DL26" s="141">
        <f>Inputs!DK52*Cons!DL$6</f>
        <v>0</v>
      </c>
      <c r="DM26" s="141">
        <f>Inputs!DL52*Cons!DM$6</f>
        <v>0</v>
      </c>
      <c r="DN26" s="141">
        <f>Inputs!DM52*Cons!DN$6</f>
        <v>0</v>
      </c>
      <c r="DO26" s="141">
        <f>Inputs!DN52*Cons!DO$6</f>
        <v>0</v>
      </c>
      <c r="DP26" s="141">
        <f>Inputs!DO52*Cons!DP$6</f>
        <v>0</v>
      </c>
      <c r="DQ26" s="141">
        <f>Inputs!DP52*Cons!DQ$6</f>
        <v>0</v>
      </c>
      <c r="DR26" s="141">
        <f>Inputs!DQ52*Cons!DR$6</f>
        <v>0</v>
      </c>
      <c r="DS26" s="141">
        <f>Inputs!DR52*Cons!DS$6</f>
        <v>0</v>
      </c>
      <c r="DT26" s="141">
        <f>Inputs!DS52*Cons!DT$6</f>
        <v>0</v>
      </c>
      <c r="DU26" s="141">
        <f>Inputs!DT52*Cons!DU$6</f>
        <v>0</v>
      </c>
      <c r="DV26" s="141">
        <f>Inputs!DU52*Cons!DV$6</f>
        <v>0</v>
      </c>
      <c r="DW26" s="141">
        <f>Inputs!DV52*Cons!DW$6</f>
        <v>0</v>
      </c>
      <c r="DX26" s="141">
        <f>Inputs!DW52*Cons!DX$6</f>
        <v>0</v>
      </c>
      <c r="DY26" s="141">
        <f>Inputs!DX52*Cons!DY$6</f>
        <v>0</v>
      </c>
    </row>
    <row r="27" spans="1:129">
      <c r="C27" s="17" t="str">
        <f>Inputs!C53</f>
        <v>frei</v>
      </c>
      <c r="D27" s="8" t="s">
        <v>231</v>
      </c>
      <c r="I27" s="154">
        <f t="shared" si="0"/>
        <v>0</v>
      </c>
      <c r="J27" s="141">
        <f>Inputs!I53*Cons!J$6</f>
        <v>0</v>
      </c>
      <c r="K27" s="141">
        <f>Inputs!J53*Cons!K$6</f>
        <v>0</v>
      </c>
      <c r="L27" s="141">
        <f>Inputs!K53*Cons!L$6</f>
        <v>0</v>
      </c>
      <c r="M27" s="141">
        <f>Inputs!L53*Cons!M$6</f>
        <v>0</v>
      </c>
      <c r="N27" s="141">
        <f>Inputs!M53*Cons!N$6</f>
        <v>0</v>
      </c>
      <c r="O27" s="141">
        <f>Inputs!N53*Cons!O$6</f>
        <v>0</v>
      </c>
      <c r="P27" s="141">
        <f>Inputs!O53*Cons!P$6</f>
        <v>0</v>
      </c>
      <c r="Q27" s="141">
        <f>Inputs!P53*Cons!Q$6</f>
        <v>0</v>
      </c>
      <c r="R27" s="141">
        <f>Inputs!Q53*Cons!R$6</f>
        <v>0</v>
      </c>
      <c r="S27" s="141">
        <f>Inputs!R53*Cons!S$6</f>
        <v>0</v>
      </c>
      <c r="T27" s="141">
        <f>Inputs!S53*Cons!T$6</f>
        <v>0</v>
      </c>
      <c r="U27" s="141">
        <f>Inputs!T53*Cons!U$6</f>
        <v>0</v>
      </c>
      <c r="V27" s="141">
        <f>Inputs!U53*Cons!V$6</f>
        <v>0</v>
      </c>
      <c r="W27" s="141">
        <f>Inputs!V53*Cons!W$6</f>
        <v>0</v>
      </c>
      <c r="X27" s="141">
        <f>Inputs!W53*Cons!X$6</f>
        <v>0</v>
      </c>
      <c r="Y27" s="141">
        <f>Inputs!X53*Cons!Y$6</f>
        <v>0</v>
      </c>
      <c r="Z27" s="141">
        <f>Inputs!Y53*Cons!Z$6</f>
        <v>0</v>
      </c>
      <c r="AA27" s="141">
        <f>Inputs!Z53*Cons!AA$6</f>
        <v>0</v>
      </c>
      <c r="AB27" s="141">
        <f>Inputs!AA53*Cons!AB$6</f>
        <v>0</v>
      </c>
      <c r="AC27" s="141">
        <f>Inputs!AB53*Cons!AC$6</f>
        <v>0</v>
      </c>
      <c r="AD27" s="141">
        <f>Inputs!AC53*Cons!AD$6</f>
        <v>0</v>
      </c>
      <c r="AE27" s="141">
        <f>Inputs!AD53*Cons!AE$6</f>
        <v>0</v>
      </c>
      <c r="AF27" s="141">
        <f>Inputs!AE53*Cons!AF$6</f>
        <v>0</v>
      </c>
      <c r="AG27" s="141">
        <f>Inputs!AF53*Cons!AG$6</f>
        <v>0</v>
      </c>
      <c r="AH27" s="141">
        <f>Inputs!AG53*Cons!AH$6</f>
        <v>0</v>
      </c>
      <c r="AI27" s="141">
        <f>Inputs!AH53*Cons!AI$6</f>
        <v>0</v>
      </c>
      <c r="AJ27" s="141">
        <f>Inputs!AI53*Cons!AJ$6</f>
        <v>0</v>
      </c>
      <c r="AK27" s="141">
        <f>Inputs!AJ53*Cons!AK$6</f>
        <v>0</v>
      </c>
      <c r="AL27" s="141">
        <f>Inputs!AK53*Cons!AL$6</f>
        <v>0</v>
      </c>
      <c r="AM27" s="141">
        <f>Inputs!AL53*Cons!AM$6</f>
        <v>0</v>
      </c>
      <c r="AN27" s="141">
        <f>Inputs!AM53*Cons!AN$6</f>
        <v>0</v>
      </c>
      <c r="AO27" s="141">
        <f>Inputs!AN53*Cons!AO$6</f>
        <v>0</v>
      </c>
      <c r="AP27" s="141">
        <f>Inputs!AO53*Cons!AP$6</f>
        <v>0</v>
      </c>
      <c r="AQ27" s="141">
        <f>Inputs!AP53*Cons!AQ$6</f>
        <v>0</v>
      </c>
      <c r="AR27" s="141">
        <f>Inputs!AQ53*Cons!AR$6</f>
        <v>0</v>
      </c>
      <c r="AS27" s="141">
        <f>Inputs!AR53*Cons!AS$6</f>
        <v>0</v>
      </c>
      <c r="AT27" s="141">
        <f>Inputs!AS53*Cons!AT$6</f>
        <v>0</v>
      </c>
      <c r="AU27" s="141">
        <f>Inputs!AT53*Cons!AU$6</f>
        <v>0</v>
      </c>
      <c r="AV27" s="141">
        <f>Inputs!AU53*Cons!AV$6</f>
        <v>0</v>
      </c>
      <c r="AW27" s="141">
        <f>Inputs!AV53*Cons!AW$6</f>
        <v>0</v>
      </c>
      <c r="AX27" s="141">
        <f>Inputs!AW53*Cons!AX$6</f>
        <v>0</v>
      </c>
      <c r="AY27" s="141">
        <f>Inputs!AX53*Cons!AY$6</f>
        <v>0</v>
      </c>
      <c r="AZ27" s="141">
        <f>Inputs!AY53*Cons!AZ$6</f>
        <v>0</v>
      </c>
      <c r="BA27" s="141">
        <f>Inputs!AZ53*Cons!BA$6</f>
        <v>0</v>
      </c>
      <c r="BB27" s="141">
        <f>Inputs!BA53*Cons!BB$6</f>
        <v>0</v>
      </c>
      <c r="BC27" s="141">
        <f>Inputs!BB53*Cons!BC$6</f>
        <v>0</v>
      </c>
      <c r="BD27" s="141">
        <f>Inputs!BC53*Cons!BD$6</f>
        <v>0</v>
      </c>
      <c r="BE27" s="141">
        <f>Inputs!BD53*Cons!BE$6</f>
        <v>0</v>
      </c>
      <c r="BF27" s="141">
        <f>Inputs!BE53*Cons!BF$6</f>
        <v>0</v>
      </c>
      <c r="BG27" s="141">
        <f>Inputs!BF53*Cons!BG$6</f>
        <v>0</v>
      </c>
      <c r="BH27" s="141">
        <f>Inputs!BG53*Cons!BH$6</f>
        <v>0</v>
      </c>
      <c r="BI27" s="141">
        <f>Inputs!BH53*Cons!BI$6</f>
        <v>0</v>
      </c>
      <c r="BJ27" s="141">
        <f>Inputs!BI53*Cons!BJ$6</f>
        <v>0</v>
      </c>
      <c r="BK27" s="141">
        <f>Inputs!BJ53*Cons!BK$6</f>
        <v>0</v>
      </c>
      <c r="BL27" s="141">
        <f>Inputs!BK53*Cons!BL$6</f>
        <v>0</v>
      </c>
      <c r="BM27" s="141">
        <f>Inputs!BL53*Cons!BM$6</f>
        <v>0</v>
      </c>
      <c r="BN27" s="141">
        <f>Inputs!BM53*Cons!BN$6</f>
        <v>0</v>
      </c>
      <c r="BO27" s="141">
        <f>Inputs!BN53*Cons!BO$6</f>
        <v>0</v>
      </c>
      <c r="BP27" s="141">
        <f>Inputs!BO53*Cons!BP$6</f>
        <v>0</v>
      </c>
      <c r="BQ27" s="141">
        <f>Inputs!BP53*Cons!BQ$6</f>
        <v>0</v>
      </c>
      <c r="BR27" s="141">
        <f>Inputs!BQ53*Cons!BR$6</f>
        <v>0</v>
      </c>
      <c r="BS27" s="141">
        <f>Inputs!BR53*Cons!BS$6</f>
        <v>0</v>
      </c>
      <c r="BT27" s="141">
        <f>Inputs!BS53*Cons!BT$6</f>
        <v>0</v>
      </c>
      <c r="BU27" s="141">
        <f>Inputs!BT53*Cons!BU$6</f>
        <v>0</v>
      </c>
      <c r="BV27" s="141">
        <f>Inputs!BU53*Cons!BV$6</f>
        <v>0</v>
      </c>
      <c r="BW27" s="141">
        <f>Inputs!BV53*Cons!BW$6</f>
        <v>0</v>
      </c>
      <c r="BX27" s="141">
        <f>Inputs!BW53*Cons!BX$6</f>
        <v>0</v>
      </c>
      <c r="BY27" s="141">
        <f>Inputs!BX53*Cons!BY$6</f>
        <v>0</v>
      </c>
      <c r="BZ27" s="141">
        <f>Inputs!BY53*Cons!BZ$6</f>
        <v>0</v>
      </c>
      <c r="CA27" s="141">
        <f>Inputs!BZ53*Cons!CA$6</f>
        <v>0</v>
      </c>
      <c r="CB27" s="141">
        <f>Inputs!CA53*Cons!CB$6</f>
        <v>0</v>
      </c>
      <c r="CC27" s="141">
        <f>Inputs!CB53*Cons!CC$6</f>
        <v>0</v>
      </c>
      <c r="CD27" s="141">
        <f>Inputs!CC53*Cons!CD$6</f>
        <v>0</v>
      </c>
      <c r="CE27" s="141">
        <f>Inputs!CD53*Cons!CE$6</f>
        <v>0</v>
      </c>
      <c r="CF27" s="141">
        <f>Inputs!CE53*Cons!CF$6</f>
        <v>0</v>
      </c>
      <c r="CG27" s="141">
        <f>Inputs!CF53*Cons!CG$6</f>
        <v>0</v>
      </c>
      <c r="CH27" s="141">
        <f>Inputs!CG53*Cons!CH$6</f>
        <v>0</v>
      </c>
      <c r="CI27" s="141">
        <f>Inputs!CH53*Cons!CI$6</f>
        <v>0</v>
      </c>
      <c r="CJ27" s="141">
        <f>Inputs!CI53*Cons!CJ$6</f>
        <v>0</v>
      </c>
      <c r="CK27" s="141">
        <f>Inputs!CJ53*Cons!CK$6</f>
        <v>0</v>
      </c>
      <c r="CL27" s="141">
        <f>Inputs!CK53*Cons!CL$6</f>
        <v>0</v>
      </c>
      <c r="CM27" s="141">
        <f>Inputs!CL53*Cons!CM$6</f>
        <v>0</v>
      </c>
      <c r="CN27" s="141">
        <f>Inputs!CM53*Cons!CN$6</f>
        <v>0</v>
      </c>
      <c r="CO27" s="141">
        <f>Inputs!CN53*Cons!CO$6</f>
        <v>0</v>
      </c>
      <c r="CP27" s="141">
        <f>Inputs!CO53*Cons!CP$6</f>
        <v>0</v>
      </c>
      <c r="CQ27" s="141">
        <f>Inputs!CP53*Cons!CQ$6</f>
        <v>0</v>
      </c>
      <c r="CR27" s="141">
        <f>Inputs!CQ53*Cons!CR$6</f>
        <v>0</v>
      </c>
      <c r="CS27" s="141">
        <f>Inputs!CR53*Cons!CS$6</f>
        <v>0</v>
      </c>
      <c r="CT27" s="141">
        <f>Inputs!CS53*Cons!CT$6</f>
        <v>0</v>
      </c>
      <c r="CU27" s="141">
        <f>Inputs!CT53*Cons!CU$6</f>
        <v>0</v>
      </c>
      <c r="CV27" s="141">
        <f>Inputs!CU53*Cons!CV$6</f>
        <v>0</v>
      </c>
      <c r="CW27" s="141">
        <f>Inputs!CV53*Cons!CW$6</f>
        <v>0</v>
      </c>
      <c r="CX27" s="141">
        <f>Inputs!CW53*Cons!CX$6</f>
        <v>0</v>
      </c>
      <c r="CY27" s="141">
        <f>Inputs!CX53*Cons!CY$6</f>
        <v>0</v>
      </c>
      <c r="CZ27" s="141">
        <f>Inputs!CY53*Cons!CZ$6</f>
        <v>0</v>
      </c>
      <c r="DA27" s="141">
        <f>Inputs!CZ53*Cons!DA$6</f>
        <v>0</v>
      </c>
      <c r="DB27" s="141">
        <f>Inputs!DA53*Cons!DB$6</f>
        <v>0</v>
      </c>
      <c r="DC27" s="141">
        <f>Inputs!DB53*Cons!DC$6</f>
        <v>0</v>
      </c>
      <c r="DD27" s="141">
        <f>Inputs!DC53*Cons!DD$6</f>
        <v>0</v>
      </c>
      <c r="DE27" s="141">
        <f>Inputs!DD53*Cons!DE$6</f>
        <v>0</v>
      </c>
      <c r="DF27" s="141">
        <f>Inputs!DE53*Cons!DF$6</f>
        <v>0</v>
      </c>
      <c r="DG27" s="141">
        <f>Inputs!DF53*Cons!DG$6</f>
        <v>0</v>
      </c>
      <c r="DH27" s="141">
        <f>Inputs!DG53*Cons!DH$6</f>
        <v>0</v>
      </c>
      <c r="DI27" s="141">
        <f>Inputs!DH53*Cons!DI$6</f>
        <v>0</v>
      </c>
      <c r="DJ27" s="141">
        <f>Inputs!DI53*Cons!DJ$6</f>
        <v>0</v>
      </c>
      <c r="DK27" s="141">
        <f>Inputs!DJ53*Cons!DK$6</f>
        <v>0</v>
      </c>
      <c r="DL27" s="141">
        <f>Inputs!DK53*Cons!DL$6</f>
        <v>0</v>
      </c>
      <c r="DM27" s="141">
        <f>Inputs!DL53*Cons!DM$6</f>
        <v>0</v>
      </c>
      <c r="DN27" s="141">
        <f>Inputs!DM53*Cons!DN$6</f>
        <v>0</v>
      </c>
      <c r="DO27" s="141">
        <f>Inputs!DN53*Cons!DO$6</f>
        <v>0</v>
      </c>
      <c r="DP27" s="141">
        <f>Inputs!DO53*Cons!DP$6</f>
        <v>0</v>
      </c>
      <c r="DQ27" s="141">
        <f>Inputs!DP53*Cons!DQ$6</f>
        <v>0</v>
      </c>
      <c r="DR27" s="141">
        <f>Inputs!DQ53*Cons!DR$6</f>
        <v>0</v>
      </c>
      <c r="DS27" s="141">
        <f>Inputs!DR53*Cons!DS$6</f>
        <v>0</v>
      </c>
      <c r="DT27" s="141">
        <f>Inputs!DS53*Cons!DT$6</f>
        <v>0</v>
      </c>
      <c r="DU27" s="141">
        <f>Inputs!DT53*Cons!DU$6</f>
        <v>0</v>
      </c>
      <c r="DV27" s="141">
        <f>Inputs!DU53*Cons!DV$6</f>
        <v>0</v>
      </c>
      <c r="DW27" s="141">
        <f>Inputs!DV53*Cons!DW$6</f>
        <v>0</v>
      </c>
      <c r="DX27" s="141">
        <f>Inputs!DW53*Cons!DX$6</f>
        <v>0</v>
      </c>
      <c r="DY27" s="141">
        <f>Inputs!DX53*Cons!DY$6</f>
        <v>0</v>
      </c>
    </row>
    <row r="28" spans="1:129">
      <c r="C28" s="17" t="str">
        <f>Inputs!C54</f>
        <v>frei</v>
      </c>
      <c r="D28" s="8" t="s">
        <v>231</v>
      </c>
      <c r="I28" s="154">
        <f t="shared" si="0"/>
        <v>0</v>
      </c>
      <c r="J28" s="141">
        <f>Inputs!I54*Cons!J$6</f>
        <v>0</v>
      </c>
      <c r="K28" s="141">
        <f>Inputs!J54*Cons!K$6</f>
        <v>0</v>
      </c>
      <c r="L28" s="141">
        <f>Inputs!K54*Cons!L$6</f>
        <v>0</v>
      </c>
      <c r="M28" s="141">
        <f>Inputs!L54*Cons!M$6</f>
        <v>0</v>
      </c>
      <c r="N28" s="141">
        <f>Inputs!M54*Cons!N$6</f>
        <v>0</v>
      </c>
      <c r="O28" s="141">
        <f>Inputs!N54*Cons!O$6</f>
        <v>0</v>
      </c>
      <c r="P28" s="141">
        <f>Inputs!O54*Cons!P$6</f>
        <v>0</v>
      </c>
      <c r="Q28" s="141">
        <f>Inputs!P54*Cons!Q$6</f>
        <v>0</v>
      </c>
      <c r="R28" s="141">
        <f>Inputs!Q54*Cons!R$6</f>
        <v>0</v>
      </c>
      <c r="S28" s="141">
        <f>Inputs!R54*Cons!S$6</f>
        <v>0</v>
      </c>
      <c r="T28" s="141">
        <f>Inputs!S54*Cons!T$6</f>
        <v>0</v>
      </c>
      <c r="U28" s="141">
        <f>Inputs!T54*Cons!U$6</f>
        <v>0</v>
      </c>
      <c r="V28" s="141">
        <f>Inputs!U54*Cons!V$6</f>
        <v>0</v>
      </c>
      <c r="W28" s="141">
        <f>Inputs!V54*Cons!W$6</f>
        <v>0</v>
      </c>
      <c r="X28" s="141">
        <f>Inputs!W54*Cons!X$6</f>
        <v>0</v>
      </c>
      <c r="Y28" s="141">
        <f>Inputs!X54*Cons!Y$6</f>
        <v>0</v>
      </c>
      <c r="Z28" s="141">
        <f>Inputs!Y54*Cons!Z$6</f>
        <v>0</v>
      </c>
      <c r="AA28" s="141">
        <f>Inputs!Z54*Cons!AA$6</f>
        <v>0</v>
      </c>
      <c r="AB28" s="141">
        <f>Inputs!AA54*Cons!AB$6</f>
        <v>0</v>
      </c>
      <c r="AC28" s="141">
        <f>Inputs!AB54*Cons!AC$6</f>
        <v>0</v>
      </c>
      <c r="AD28" s="141">
        <f>Inputs!AC54*Cons!AD$6</f>
        <v>0</v>
      </c>
      <c r="AE28" s="141">
        <f>Inputs!AD54*Cons!AE$6</f>
        <v>0</v>
      </c>
      <c r="AF28" s="141">
        <f>Inputs!AE54*Cons!AF$6</f>
        <v>0</v>
      </c>
      <c r="AG28" s="141">
        <f>Inputs!AF54*Cons!AG$6</f>
        <v>0</v>
      </c>
      <c r="AH28" s="141">
        <f>Inputs!AG54*Cons!AH$6</f>
        <v>0</v>
      </c>
      <c r="AI28" s="141">
        <f>Inputs!AH54*Cons!AI$6</f>
        <v>0</v>
      </c>
      <c r="AJ28" s="141">
        <f>Inputs!AI54*Cons!AJ$6</f>
        <v>0</v>
      </c>
      <c r="AK28" s="141">
        <f>Inputs!AJ54*Cons!AK$6</f>
        <v>0</v>
      </c>
      <c r="AL28" s="141">
        <f>Inputs!AK54*Cons!AL$6</f>
        <v>0</v>
      </c>
      <c r="AM28" s="141">
        <f>Inputs!AL54*Cons!AM$6</f>
        <v>0</v>
      </c>
      <c r="AN28" s="141">
        <f>Inputs!AM54*Cons!AN$6</f>
        <v>0</v>
      </c>
      <c r="AO28" s="141">
        <f>Inputs!AN54*Cons!AO$6</f>
        <v>0</v>
      </c>
      <c r="AP28" s="141">
        <f>Inputs!AO54*Cons!AP$6</f>
        <v>0</v>
      </c>
      <c r="AQ28" s="141">
        <f>Inputs!AP54*Cons!AQ$6</f>
        <v>0</v>
      </c>
      <c r="AR28" s="141">
        <f>Inputs!AQ54*Cons!AR$6</f>
        <v>0</v>
      </c>
      <c r="AS28" s="141">
        <f>Inputs!AR54*Cons!AS$6</f>
        <v>0</v>
      </c>
      <c r="AT28" s="141">
        <f>Inputs!AS54*Cons!AT$6</f>
        <v>0</v>
      </c>
      <c r="AU28" s="141">
        <f>Inputs!AT54*Cons!AU$6</f>
        <v>0</v>
      </c>
      <c r="AV28" s="141">
        <f>Inputs!AU54*Cons!AV$6</f>
        <v>0</v>
      </c>
      <c r="AW28" s="141">
        <f>Inputs!AV54*Cons!AW$6</f>
        <v>0</v>
      </c>
      <c r="AX28" s="141">
        <f>Inputs!AW54*Cons!AX$6</f>
        <v>0</v>
      </c>
      <c r="AY28" s="141">
        <f>Inputs!AX54*Cons!AY$6</f>
        <v>0</v>
      </c>
      <c r="AZ28" s="141">
        <f>Inputs!AY54*Cons!AZ$6</f>
        <v>0</v>
      </c>
      <c r="BA28" s="141">
        <f>Inputs!AZ54*Cons!BA$6</f>
        <v>0</v>
      </c>
      <c r="BB28" s="141">
        <f>Inputs!BA54*Cons!BB$6</f>
        <v>0</v>
      </c>
      <c r="BC28" s="141">
        <f>Inputs!BB54*Cons!BC$6</f>
        <v>0</v>
      </c>
      <c r="BD28" s="141">
        <f>Inputs!BC54*Cons!BD$6</f>
        <v>0</v>
      </c>
      <c r="BE28" s="141">
        <f>Inputs!BD54*Cons!BE$6</f>
        <v>0</v>
      </c>
      <c r="BF28" s="141">
        <f>Inputs!BE54*Cons!BF$6</f>
        <v>0</v>
      </c>
      <c r="BG28" s="141">
        <f>Inputs!BF54*Cons!BG$6</f>
        <v>0</v>
      </c>
      <c r="BH28" s="141">
        <f>Inputs!BG54*Cons!BH$6</f>
        <v>0</v>
      </c>
      <c r="BI28" s="141">
        <f>Inputs!BH54*Cons!BI$6</f>
        <v>0</v>
      </c>
      <c r="BJ28" s="141">
        <f>Inputs!BI54*Cons!BJ$6</f>
        <v>0</v>
      </c>
      <c r="BK28" s="141">
        <f>Inputs!BJ54*Cons!BK$6</f>
        <v>0</v>
      </c>
      <c r="BL28" s="141">
        <f>Inputs!BK54*Cons!BL$6</f>
        <v>0</v>
      </c>
      <c r="BM28" s="141">
        <f>Inputs!BL54*Cons!BM$6</f>
        <v>0</v>
      </c>
      <c r="BN28" s="141">
        <f>Inputs!BM54*Cons!BN$6</f>
        <v>0</v>
      </c>
      <c r="BO28" s="141">
        <f>Inputs!BN54*Cons!BO$6</f>
        <v>0</v>
      </c>
      <c r="BP28" s="141">
        <f>Inputs!BO54*Cons!BP$6</f>
        <v>0</v>
      </c>
      <c r="BQ28" s="141">
        <f>Inputs!BP54*Cons!BQ$6</f>
        <v>0</v>
      </c>
      <c r="BR28" s="141">
        <f>Inputs!BQ54*Cons!BR$6</f>
        <v>0</v>
      </c>
      <c r="BS28" s="141">
        <f>Inputs!BR54*Cons!BS$6</f>
        <v>0</v>
      </c>
      <c r="BT28" s="141">
        <f>Inputs!BS54*Cons!BT$6</f>
        <v>0</v>
      </c>
      <c r="BU28" s="141">
        <f>Inputs!BT54*Cons!BU$6</f>
        <v>0</v>
      </c>
      <c r="BV28" s="141">
        <f>Inputs!BU54*Cons!BV$6</f>
        <v>0</v>
      </c>
      <c r="BW28" s="141">
        <f>Inputs!BV54*Cons!BW$6</f>
        <v>0</v>
      </c>
      <c r="BX28" s="141">
        <f>Inputs!BW54*Cons!BX$6</f>
        <v>0</v>
      </c>
      <c r="BY28" s="141">
        <f>Inputs!BX54*Cons!BY$6</f>
        <v>0</v>
      </c>
      <c r="BZ28" s="141">
        <f>Inputs!BY54*Cons!BZ$6</f>
        <v>0</v>
      </c>
      <c r="CA28" s="141">
        <f>Inputs!BZ54*Cons!CA$6</f>
        <v>0</v>
      </c>
      <c r="CB28" s="141">
        <f>Inputs!CA54*Cons!CB$6</f>
        <v>0</v>
      </c>
      <c r="CC28" s="141">
        <f>Inputs!CB54*Cons!CC$6</f>
        <v>0</v>
      </c>
      <c r="CD28" s="141">
        <f>Inputs!CC54*Cons!CD$6</f>
        <v>0</v>
      </c>
      <c r="CE28" s="141">
        <f>Inputs!CD54*Cons!CE$6</f>
        <v>0</v>
      </c>
      <c r="CF28" s="141">
        <f>Inputs!CE54*Cons!CF$6</f>
        <v>0</v>
      </c>
      <c r="CG28" s="141">
        <f>Inputs!CF54*Cons!CG$6</f>
        <v>0</v>
      </c>
      <c r="CH28" s="141">
        <f>Inputs!CG54*Cons!CH$6</f>
        <v>0</v>
      </c>
      <c r="CI28" s="141">
        <f>Inputs!CH54*Cons!CI$6</f>
        <v>0</v>
      </c>
      <c r="CJ28" s="141">
        <f>Inputs!CI54*Cons!CJ$6</f>
        <v>0</v>
      </c>
      <c r="CK28" s="141">
        <f>Inputs!CJ54*Cons!CK$6</f>
        <v>0</v>
      </c>
      <c r="CL28" s="141">
        <f>Inputs!CK54*Cons!CL$6</f>
        <v>0</v>
      </c>
      <c r="CM28" s="141">
        <f>Inputs!CL54*Cons!CM$6</f>
        <v>0</v>
      </c>
      <c r="CN28" s="141">
        <f>Inputs!CM54*Cons!CN$6</f>
        <v>0</v>
      </c>
      <c r="CO28" s="141">
        <f>Inputs!CN54*Cons!CO$6</f>
        <v>0</v>
      </c>
      <c r="CP28" s="141">
        <f>Inputs!CO54*Cons!CP$6</f>
        <v>0</v>
      </c>
      <c r="CQ28" s="141">
        <f>Inputs!CP54*Cons!CQ$6</f>
        <v>0</v>
      </c>
      <c r="CR28" s="141">
        <f>Inputs!CQ54*Cons!CR$6</f>
        <v>0</v>
      </c>
      <c r="CS28" s="141">
        <f>Inputs!CR54*Cons!CS$6</f>
        <v>0</v>
      </c>
      <c r="CT28" s="141">
        <f>Inputs!CS54*Cons!CT$6</f>
        <v>0</v>
      </c>
      <c r="CU28" s="141">
        <f>Inputs!CT54*Cons!CU$6</f>
        <v>0</v>
      </c>
      <c r="CV28" s="141">
        <f>Inputs!CU54*Cons!CV$6</f>
        <v>0</v>
      </c>
      <c r="CW28" s="141">
        <f>Inputs!CV54*Cons!CW$6</f>
        <v>0</v>
      </c>
      <c r="CX28" s="141">
        <f>Inputs!CW54*Cons!CX$6</f>
        <v>0</v>
      </c>
      <c r="CY28" s="141">
        <f>Inputs!CX54*Cons!CY$6</f>
        <v>0</v>
      </c>
      <c r="CZ28" s="141">
        <f>Inputs!CY54*Cons!CZ$6</f>
        <v>0</v>
      </c>
      <c r="DA28" s="141">
        <f>Inputs!CZ54*Cons!DA$6</f>
        <v>0</v>
      </c>
      <c r="DB28" s="141">
        <f>Inputs!DA54*Cons!DB$6</f>
        <v>0</v>
      </c>
      <c r="DC28" s="141">
        <f>Inputs!DB54*Cons!DC$6</f>
        <v>0</v>
      </c>
      <c r="DD28" s="141">
        <f>Inputs!DC54*Cons!DD$6</f>
        <v>0</v>
      </c>
      <c r="DE28" s="141">
        <f>Inputs!DD54*Cons!DE$6</f>
        <v>0</v>
      </c>
      <c r="DF28" s="141">
        <f>Inputs!DE54*Cons!DF$6</f>
        <v>0</v>
      </c>
      <c r="DG28" s="141">
        <f>Inputs!DF54*Cons!DG$6</f>
        <v>0</v>
      </c>
      <c r="DH28" s="141">
        <f>Inputs!DG54*Cons!DH$6</f>
        <v>0</v>
      </c>
      <c r="DI28" s="141">
        <f>Inputs!DH54*Cons!DI$6</f>
        <v>0</v>
      </c>
      <c r="DJ28" s="141">
        <f>Inputs!DI54*Cons!DJ$6</f>
        <v>0</v>
      </c>
      <c r="DK28" s="141">
        <f>Inputs!DJ54*Cons!DK$6</f>
        <v>0</v>
      </c>
      <c r="DL28" s="141">
        <f>Inputs!DK54*Cons!DL$6</f>
        <v>0</v>
      </c>
      <c r="DM28" s="141">
        <f>Inputs!DL54*Cons!DM$6</f>
        <v>0</v>
      </c>
      <c r="DN28" s="141">
        <f>Inputs!DM54*Cons!DN$6</f>
        <v>0</v>
      </c>
      <c r="DO28" s="141">
        <f>Inputs!DN54*Cons!DO$6</f>
        <v>0</v>
      </c>
      <c r="DP28" s="141">
        <f>Inputs!DO54*Cons!DP$6</f>
        <v>0</v>
      </c>
      <c r="DQ28" s="141">
        <f>Inputs!DP54*Cons!DQ$6</f>
        <v>0</v>
      </c>
      <c r="DR28" s="141">
        <f>Inputs!DQ54*Cons!DR$6</f>
        <v>0</v>
      </c>
      <c r="DS28" s="141">
        <f>Inputs!DR54*Cons!DS$6</f>
        <v>0</v>
      </c>
      <c r="DT28" s="141">
        <f>Inputs!DS54*Cons!DT$6</f>
        <v>0</v>
      </c>
      <c r="DU28" s="141">
        <f>Inputs!DT54*Cons!DU$6</f>
        <v>0</v>
      </c>
      <c r="DV28" s="141">
        <f>Inputs!DU54*Cons!DV$6</f>
        <v>0</v>
      </c>
      <c r="DW28" s="141">
        <f>Inputs!DV54*Cons!DW$6</f>
        <v>0</v>
      </c>
      <c r="DX28" s="141">
        <f>Inputs!DW54*Cons!DX$6</f>
        <v>0</v>
      </c>
      <c r="DY28" s="141">
        <f>Inputs!DX54*Cons!DY$6</f>
        <v>0</v>
      </c>
    </row>
    <row r="30" spans="1:129" ht="15.75" customHeight="1">
      <c r="C30" s="3" t="s">
        <v>232</v>
      </c>
      <c r="E30" s="11" t="s">
        <v>216</v>
      </c>
      <c r="F30" s="11" t="s">
        <v>233</v>
      </c>
    </row>
    <row r="31" spans="1:129">
      <c r="C31" s="17" t="str">
        <f>Inputs!C45</f>
        <v>Große Feuerungsanlage + zweiter Ölkessel</v>
      </c>
      <c r="D31" s="8" t="s">
        <v>215</v>
      </c>
      <c r="E31" s="162">
        <f>Inputs!F45</f>
        <v>2500</v>
      </c>
      <c r="F31" s="138">
        <f>Inputs!D45</f>
        <v>1</v>
      </c>
      <c r="I31" s="163">
        <f>SUM(J31:DY31)</f>
        <v>2500</v>
      </c>
      <c r="J31" s="140">
        <f>$E31*J19</f>
        <v>500</v>
      </c>
      <c r="K31" s="140">
        <f t="shared" ref="K31:BV31" si="1">$E31*K19</f>
        <v>500</v>
      </c>
      <c r="L31" s="140">
        <f t="shared" si="1"/>
        <v>500</v>
      </c>
      <c r="M31" s="140">
        <f t="shared" si="1"/>
        <v>500</v>
      </c>
      <c r="N31" s="140">
        <f t="shared" si="1"/>
        <v>500</v>
      </c>
      <c r="O31" s="140">
        <f t="shared" si="1"/>
        <v>0</v>
      </c>
      <c r="P31" s="140">
        <f t="shared" si="1"/>
        <v>0</v>
      </c>
      <c r="Q31" s="140">
        <f t="shared" si="1"/>
        <v>0</v>
      </c>
      <c r="R31" s="140">
        <f t="shared" si="1"/>
        <v>0</v>
      </c>
      <c r="S31" s="140">
        <f t="shared" si="1"/>
        <v>0</v>
      </c>
      <c r="T31" s="140">
        <f t="shared" si="1"/>
        <v>0</v>
      </c>
      <c r="U31" s="140">
        <f t="shared" si="1"/>
        <v>0</v>
      </c>
      <c r="V31" s="140">
        <f t="shared" si="1"/>
        <v>0</v>
      </c>
      <c r="W31" s="140">
        <f t="shared" si="1"/>
        <v>0</v>
      </c>
      <c r="X31" s="140">
        <f t="shared" si="1"/>
        <v>0</v>
      </c>
      <c r="Y31" s="140">
        <f t="shared" si="1"/>
        <v>0</v>
      </c>
      <c r="Z31" s="140">
        <f t="shared" si="1"/>
        <v>0</v>
      </c>
      <c r="AA31" s="140">
        <f t="shared" si="1"/>
        <v>0</v>
      </c>
      <c r="AB31" s="140">
        <f t="shared" si="1"/>
        <v>0</v>
      </c>
      <c r="AC31" s="140">
        <f t="shared" si="1"/>
        <v>0</v>
      </c>
      <c r="AD31" s="140">
        <f t="shared" si="1"/>
        <v>0</v>
      </c>
      <c r="AE31" s="140">
        <f t="shared" si="1"/>
        <v>0</v>
      </c>
      <c r="AF31" s="140">
        <f t="shared" si="1"/>
        <v>0</v>
      </c>
      <c r="AG31" s="140">
        <f t="shared" si="1"/>
        <v>0</v>
      </c>
      <c r="AH31" s="140">
        <f t="shared" si="1"/>
        <v>0</v>
      </c>
      <c r="AI31" s="140">
        <f t="shared" si="1"/>
        <v>0</v>
      </c>
      <c r="AJ31" s="140">
        <f t="shared" si="1"/>
        <v>0</v>
      </c>
      <c r="AK31" s="140">
        <f t="shared" si="1"/>
        <v>0</v>
      </c>
      <c r="AL31" s="140">
        <f t="shared" si="1"/>
        <v>0</v>
      </c>
      <c r="AM31" s="140">
        <f t="shared" si="1"/>
        <v>0</v>
      </c>
      <c r="AN31" s="140">
        <f t="shared" si="1"/>
        <v>0</v>
      </c>
      <c r="AO31" s="140">
        <f t="shared" si="1"/>
        <v>0</v>
      </c>
      <c r="AP31" s="140">
        <f t="shared" si="1"/>
        <v>0</v>
      </c>
      <c r="AQ31" s="140">
        <f t="shared" si="1"/>
        <v>0</v>
      </c>
      <c r="AR31" s="140">
        <f t="shared" si="1"/>
        <v>0</v>
      </c>
      <c r="AS31" s="140">
        <f t="shared" si="1"/>
        <v>0</v>
      </c>
      <c r="AT31" s="140">
        <f t="shared" si="1"/>
        <v>0</v>
      </c>
      <c r="AU31" s="140">
        <f t="shared" si="1"/>
        <v>0</v>
      </c>
      <c r="AV31" s="140">
        <f t="shared" si="1"/>
        <v>0</v>
      </c>
      <c r="AW31" s="140">
        <f t="shared" si="1"/>
        <v>0</v>
      </c>
      <c r="AX31" s="140">
        <f t="shared" si="1"/>
        <v>0</v>
      </c>
      <c r="AY31" s="140">
        <f t="shared" si="1"/>
        <v>0</v>
      </c>
      <c r="AZ31" s="140">
        <f t="shared" si="1"/>
        <v>0</v>
      </c>
      <c r="BA31" s="140">
        <f t="shared" si="1"/>
        <v>0</v>
      </c>
      <c r="BB31" s="140">
        <f t="shared" si="1"/>
        <v>0</v>
      </c>
      <c r="BC31" s="140">
        <f t="shared" si="1"/>
        <v>0</v>
      </c>
      <c r="BD31" s="140">
        <f t="shared" si="1"/>
        <v>0</v>
      </c>
      <c r="BE31" s="140">
        <f t="shared" si="1"/>
        <v>0</v>
      </c>
      <c r="BF31" s="140">
        <f t="shared" si="1"/>
        <v>0</v>
      </c>
      <c r="BG31" s="140">
        <f t="shared" si="1"/>
        <v>0</v>
      </c>
      <c r="BH31" s="140">
        <f t="shared" si="1"/>
        <v>0</v>
      </c>
      <c r="BI31" s="140">
        <f t="shared" si="1"/>
        <v>0</v>
      </c>
      <c r="BJ31" s="140">
        <f t="shared" si="1"/>
        <v>0</v>
      </c>
      <c r="BK31" s="140">
        <f t="shared" si="1"/>
        <v>0</v>
      </c>
      <c r="BL31" s="140">
        <f t="shared" si="1"/>
        <v>0</v>
      </c>
      <c r="BM31" s="140">
        <f t="shared" si="1"/>
        <v>0</v>
      </c>
      <c r="BN31" s="140">
        <f t="shared" si="1"/>
        <v>0</v>
      </c>
      <c r="BO31" s="140">
        <f t="shared" si="1"/>
        <v>0</v>
      </c>
      <c r="BP31" s="140">
        <f t="shared" si="1"/>
        <v>0</v>
      </c>
      <c r="BQ31" s="140">
        <f t="shared" si="1"/>
        <v>0</v>
      </c>
      <c r="BR31" s="140">
        <f t="shared" si="1"/>
        <v>0</v>
      </c>
      <c r="BS31" s="140">
        <f t="shared" si="1"/>
        <v>0</v>
      </c>
      <c r="BT31" s="140">
        <f t="shared" si="1"/>
        <v>0</v>
      </c>
      <c r="BU31" s="140">
        <f t="shared" si="1"/>
        <v>0</v>
      </c>
      <c r="BV31" s="140">
        <f t="shared" si="1"/>
        <v>0</v>
      </c>
      <c r="BW31" s="140">
        <f t="shared" ref="BW31:DY31" si="2">$E31*BW19</f>
        <v>0</v>
      </c>
      <c r="BX31" s="140">
        <f t="shared" si="2"/>
        <v>0</v>
      </c>
      <c r="BY31" s="140">
        <f t="shared" si="2"/>
        <v>0</v>
      </c>
      <c r="BZ31" s="140">
        <f t="shared" si="2"/>
        <v>0</v>
      </c>
      <c r="CA31" s="140">
        <f t="shared" si="2"/>
        <v>0</v>
      </c>
      <c r="CB31" s="140">
        <f t="shared" si="2"/>
        <v>0</v>
      </c>
      <c r="CC31" s="140">
        <f t="shared" si="2"/>
        <v>0</v>
      </c>
      <c r="CD31" s="140">
        <f t="shared" si="2"/>
        <v>0</v>
      </c>
      <c r="CE31" s="140">
        <f t="shared" si="2"/>
        <v>0</v>
      </c>
      <c r="CF31" s="140">
        <f t="shared" si="2"/>
        <v>0</v>
      </c>
      <c r="CG31" s="140">
        <f t="shared" si="2"/>
        <v>0</v>
      </c>
      <c r="CH31" s="140">
        <f t="shared" si="2"/>
        <v>0</v>
      </c>
      <c r="CI31" s="140">
        <f t="shared" si="2"/>
        <v>0</v>
      </c>
      <c r="CJ31" s="140">
        <f t="shared" si="2"/>
        <v>0</v>
      </c>
      <c r="CK31" s="140">
        <f t="shared" si="2"/>
        <v>0</v>
      </c>
      <c r="CL31" s="140">
        <f t="shared" si="2"/>
        <v>0</v>
      </c>
      <c r="CM31" s="140">
        <f t="shared" si="2"/>
        <v>0</v>
      </c>
      <c r="CN31" s="140">
        <f t="shared" si="2"/>
        <v>0</v>
      </c>
      <c r="CO31" s="140">
        <f t="shared" si="2"/>
        <v>0</v>
      </c>
      <c r="CP31" s="140">
        <f t="shared" si="2"/>
        <v>0</v>
      </c>
      <c r="CQ31" s="140">
        <f t="shared" si="2"/>
        <v>0</v>
      </c>
      <c r="CR31" s="140">
        <f t="shared" si="2"/>
        <v>0</v>
      </c>
      <c r="CS31" s="140">
        <f t="shared" si="2"/>
        <v>0</v>
      </c>
      <c r="CT31" s="140">
        <f t="shared" si="2"/>
        <v>0</v>
      </c>
      <c r="CU31" s="140">
        <f t="shared" si="2"/>
        <v>0</v>
      </c>
      <c r="CV31" s="140">
        <f t="shared" si="2"/>
        <v>0</v>
      </c>
      <c r="CW31" s="140">
        <f t="shared" si="2"/>
        <v>0</v>
      </c>
      <c r="CX31" s="140">
        <f t="shared" si="2"/>
        <v>0</v>
      </c>
      <c r="CY31" s="140">
        <f t="shared" si="2"/>
        <v>0</v>
      </c>
      <c r="CZ31" s="140">
        <f t="shared" si="2"/>
        <v>0</v>
      </c>
      <c r="DA31" s="140">
        <f t="shared" si="2"/>
        <v>0</v>
      </c>
      <c r="DB31" s="140">
        <f t="shared" si="2"/>
        <v>0</v>
      </c>
      <c r="DC31" s="140">
        <f t="shared" si="2"/>
        <v>0</v>
      </c>
      <c r="DD31" s="140">
        <f t="shared" si="2"/>
        <v>0</v>
      </c>
      <c r="DE31" s="140">
        <f t="shared" si="2"/>
        <v>0</v>
      </c>
      <c r="DF31" s="140">
        <f t="shared" si="2"/>
        <v>0</v>
      </c>
      <c r="DG31" s="140">
        <f t="shared" si="2"/>
        <v>0</v>
      </c>
      <c r="DH31" s="140">
        <f t="shared" si="2"/>
        <v>0</v>
      </c>
      <c r="DI31" s="140">
        <f t="shared" si="2"/>
        <v>0</v>
      </c>
      <c r="DJ31" s="140">
        <f t="shared" si="2"/>
        <v>0</v>
      </c>
      <c r="DK31" s="140">
        <f t="shared" si="2"/>
        <v>0</v>
      </c>
      <c r="DL31" s="140">
        <f t="shared" si="2"/>
        <v>0</v>
      </c>
      <c r="DM31" s="140">
        <f t="shared" si="2"/>
        <v>0</v>
      </c>
      <c r="DN31" s="140">
        <f t="shared" si="2"/>
        <v>0</v>
      </c>
      <c r="DO31" s="140">
        <f t="shared" si="2"/>
        <v>0</v>
      </c>
      <c r="DP31" s="140">
        <f t="shared" si="2"/>
        <v>0</v>
      </c>
      <c r="DQ31" s="140">
        <f t="shared" si="2"/>
        <v>0</v>
      </c>
      <c r="DR31" s="140">
        <f t="shared" si="2"/>
        <v>0</v>
      </c>
      <c r="DS31" s="140">
        <f t="shared" si="2"/>
        <v>0</v>
      </c>
      <c r="DT31" s="140">
        <f t="shared" si="2"/>
        <v>0</v>
      </c>
      <c r="DU31" s="140">
        <f t="shared" si="2"/>
        <v>0</v>
      </c>
      <c r="DV31" s="140">
        <f t="shared" si="2"/>
        <v>0</v>
      </c>
      <c r="DW31" s="140">
        <f t="shared" si="2"/>
        <v>0</v>
      </c>
      <c r="DX31" s="140">
        <f t="shared" si="2"/>
        <v>0</v>
      </c>
      <c r="DY31" s="140">
        <f t="shared" si="2"/>
        <v>0</v>
      </c>
    </row>
    <row r="32" spans="1:129">
      <c r="C32" s="17" t="str">
        <f>Inputs!C46</f>
        <v>Gebäude, Bodenplatte, Silos u. Grundstück</v>
      </c>
      <c r="D32" s="8" t="s">
        <v>215</v>
      </c>
      <c r="E32" s="162">
        <f>Inputs!F46</f>
        <v>900</v>
      </c>
      <c r="F32" s="138">
        <f>Inputs!D46</f>
        <v>1</v>
      </c>
      <c r="I32" s="163">
        <f t="shared" ref="I32:I41" si="3">SUM(J32:DY32)</f>
        <v>900</v>
      </c>
      <c r="J32" s="140">
        <f t="shared" ref="J32:BU32" si="4">$E32*J20</f>
        <v>720</v>
      </c>
      <c r="K32" s="140">
        <f t="shared" si="4"/>
        <v>0</v>
      </c>
      <c r="L32" s="140">
        <f t="shared" si="4"/>
        <v>0</v>
      </c>
      <c r="M32" s="140">
        <f t="shared" si="4"/>
        <v>0</v>
      </c>
      <c r="N32" s="140">
        <f t="shared" si="4"/>
        <v>0</v>
      </c>
      <c r="O32" s="140">
        <f t="shared" si="4"/>
        <v>180</v>
      </c>
      <c r="P32" s="140">
        <f t="shared" si="4"/>
        <v>0</v>
      </c>
      <c r="Q32" s="140">
        <f t="shared" si="4"/>
        <v>0</v>
      </c>
      <c r="R32" s="140">
        <f t="shared" si="4"/>
        <v>0</v>
      </c>
      <c r="S32" s="140">
        <f t="shared" si="4"/>
        <v>0</v>
      </c>
      <c r="T32" s="140">
        <f t="shared" si="4"/>
        <v>0</v>
      </c>
      <c r="U32" s="140">
        <f t="shared" si="4"/>
        <v>0</v>
      </c>
      <c r="V32" s="140">
        <f t="shared" si="4"/>
        <v>0</v>
      </c>
      <c r="W32" s="140">
        <f t="shared" si="4"/>
        <v>0</v>
      </c>
      <c r="X32" s="140">
        <f t="shared" si="4"/>
        <v>0</v>
      </c>
      <c r="Y32" s="140">
        <f t="shared" si="4"/>
        <v>0</v>
      </c>
      <c r="Z32" s="140">
        <f t="shared" si="4"/>
        <v>0</v>
      </c>
      <c r="AA32" s="140">
        <f t="shared" si="4"/>
        <v>0</v>
      </c>
      <c r="AB32" s="140">
        <f t="shared" si="4"/>
        <v>0</v>
      </c>
      <c r="AC32" s="140">
        <f t="shared" si="4"/>
        <v>0</v>
      </c>
      <c r="AD32" s="140">
        <f t="shared" si="4"/>
        <v>0</v>
      </c>
      <c r="AE32" s="140">
        <f t="shared" si="4"/>
        <v>0</v>
      </c>
      <c r="AF32" s="140">
        <f t="shared" si="4"/>
        <v>0</v>
      </c>
      <c r="AG32" s="140">
        <f t="shared" si="4"/>
        <v>0</v>
      </c>
      <c r="AH32" s="140">
        <f t="shared" si="4"/>
        <v>0</v>
      </c>
      <c r="AI32" s="140">
        <f t="shared" si="4"/>
        <v>0</v>
      </c>
      <c r="AJ32" s="140">
        <f t="shared" si="4"/>
        <v>0</v>
      </c>
      <c r="AK32" s="140">
        <f t="shared" si="4"/>
        <v>0</v>
      </c>
      <c r="AL32" s="140">
        <f t="shared" si="4"/>
        <v>0</v>
      </c>
      <c r="AM32" s="140">
        <f t="shared" si="4"/>
        <v>0</v>
      </c>
      <c r="AN32" s="140">
        <f t="shared" si="4"/>
        <v>0</v>
      </c>
      <c r="AO32" s="140">
        <f t="shared" si="4"/>
        <v>0</v>
      </c>
      <c r="AP32" s="140">
        <f t="shared" si="4"/>
        <v>0</v>
      </c>
      <c r="AQ32" s="140">
        <f t="shared" si="4"/>
        <v>0</v>
      </c>
      <c r="AR32" s="140">
        <f t="shared" si="4"/>
        <v>0</v>
      </c>
      <c r="AS32" s="140">
        <f t="shared" si="4"/>
        <v>0</v>
      </c>
      <c r="AT32" s="140">
        <f t="shared" si="4"/>
        <v>0</v>
      </c>
      <c r="AU32" s="140">
        <f t="shared" si="4"/>
        <v>0</v>
      </c>
      <c r="AV32" s="140">
        <f t="shared" si="4"/>
        <v>0</v>
      </c>
      <c r="AW32" s="140">
        <f t="shared" si="4"/>
        <v>0</v>
      </c>
      <c r="AX32" s="140">
        <f t="shared" si="4"/>
        <v>0</v>
      </c>
      <c r="AY32" s="140">
        <f t="shared" si="4"/>
        <v>0</v>
      </c>
      <c r="AZ32" s="140">
        <f t="shared" si="4"/>
        <v>0</v>
      </c>
      <c r="BA32" s="140">
        <f t="shared" si="4"/>
        <v>0</v>
      </c>
      <c r="BB32" s="140">
        <f t="shared" si="4"/>
        <v>0</v>
      </c>
      <c r="BC32" s="140">
        <f t="shared" si="4"/>
        <v>0</v>
      </c>
      <c r="BD32" s="140">
        <f t="shared" si="4"/>
        <v>0</v>
      </c>
      <c r="BE32" s="140">
        <f t="shared" si="4"/>
        <v>0</v>
      </c>
      <c r="BF32" s="140">
        <f t="shared" si="4"/>
        <v>0</v>
      </c>
      <c r="BG32" s="140">
        <f t="shared" si="4"/>
        <v>0</v>
      </c>
      <c r="BH32" s="140">
        <f t="shared" si="4"/>
        <v>0</v>
      </c>
      <c r="BI32" s="140">
        <f t="shared" si="4"/>
        <v>0</v>
      </c>
      <c r="BJ32" s="140">
        <f t="shared" si="4"/>
        <v>0</v>
      </c>
      <c r="BK32" s="140">
        <f t="shared" si="4"/>
        <v>0</v>
      </c>
      <c r="BL32" s="140">
        <f t="shared" si="4"/>
        <v>0</v>
      </c>
      <c r="BM32" s="140">
        <f t="shared" si="4"/>
        <v>0</v>
      </c>
      <c r="BN32" s="140">
        <f t="shared" si="4"/>
        <v>0</v>
      </c>
      <c r="BO32" s="140">
        <f t="shared" si="4"/>
        <v>0</v>
      </c>
      <c r="BP32" s="140">
        <f t="shared" si="4"/>
        <v>0</v>
      </c>
      <c r="BQ32" s="140">
        <f t="shared" si="4"/>
        <v>0</v>
      </c>
      <c r="BR32" s="140">
        <f t="shared" si="4"/>
        <v>0</v>
      </c>
      <c r="BS32" s="140">
        <f t="shared" si="4"/>
        <v>0</v>
      </c>
      <c r="BT32" s="140">
        <f t="shared" si="4"/>
        <v>0</v>
      </c>
      <c r="BU32" s="140">
        <f t="shared" si="4"/>
        <v>0</v>
      </c>
      <c r="BV32" s="140">
        <f t="shared" ref="BV32:DY32" si="5">$E32*BV20</f>
        <v>0</v>
      </c>
      <c r="BW32" s="140">
        <f t="shared" si="5"/>
        <v>0</v>
      </c>
      <c r="BX32" s="140">
        <f t="shared" si="5"/>
        <v>0</v>
      </c>
      <c r="BY32" s="140">
        <f t="shared" si="5"/>
        <v>0</v>
      </c>
      <c r="BZ32" s="140">
        <f t="shared" si="5"/>
        <v>0</v>
      </c>
      <c r="CA32" s="140">
        <f t="shared" si="5"/>
        <v>0</v>
      </c>
      <c r="CB32" s="140">
        <f t="shared" si="5"/>
        <v>0</v>
      </c>
      <c r="CC32" s="140">
        <f t="shared" si="5"/>
        <v>0</v>
      </c>
      <c r="CD32" s="140">
        <f t="shared" si="5"/>
        <v>0</v>
      </c>
      <c r="CE32" s="140">
        <f t="shared" si="5"/>
        <v>0</v>
      </c>
      <c r="CF32" s="140">
        <f t="shared" si="5"/>
        <v>0</v>
      </c>
      <c r="CG32" s="140">
        <f t="shared" si="5"/>
        <v>0</v>
      </c>
      <c r="CH32" s="140">
        <f t="shared" si="5"/>
        <v>0</v>
      </c>
      <c r="CI32" s="140">
        <f t="shared" si="5"/>
        <v>0</v>
      </c>
      <c r="CJ32" s="140">
        <f t="shared" si="5"/>
        <v>0</v>
      </c>
      <c r="CK32" s="140">
        <f t="shared" si="5"/>
        <v>0</v>
      </c>
      <c r="CL32" s="140">
        <f t="shared" si="5"/>
        <v>0</v>
      </c>
      <c r="CM32" s="140">
        <f t="shared" si="5"/>
        <v>0</v>
      </c>
      <c r="CN32" s="140">
        <f t="shared" si="5"/>
        <v>0</v>
      </c>
      <c r="CO32" s="140">
        <f t="shared" si="5"/>
        <v>0</v>
      </c>
      <c r="CP32" s="140">
        <f t="shared" si="5"/>
        <v>0</v>
      </c>
      <c r="CQ32" s="140">
        <f t="shared" si="5"/>
        <v>0</v>
      </c>
      <c r="CR32" s="140">
        <f t="shared" si="5"/>
        <v>0</v>
      </c>
      <c r="CS32" s="140">
        <f t="shared" si="5"/>
        <v>0</v>
      </c>
      <c r="CT32" s="140">
        <f t="shared" si="5"/>
        <v>0</v>
      </c>
      <c r="CU32" s="140">
        <f t="shared" si="5"/>
        <v>0</v>
      </c>
      <c r="CV32" s="140">
        <f t="shared" si="5"/>
        <v>0</v>
      </c>
      <c r="CW32" s="140">
        <f t="shared" si="5"/>
        <v>0</v>
      </c>
      <c r="CX32" s="140">
        <f t="shared" si="5"/>
        <v>0</v>
      </c>
      <c r="CY32" s="140">
        <f t="shared" si="5"/>
        <v>0</v>
      </c>
      <c r="CZ32" s="140">
        <f t="shared" si="5"/>
        <v>0</v>
      </c>
      <c r="DA32" s="140">
        <f t="shared" si="5"/>
        <v>0</v>
      </c>
      <c r="DB32" s="140">
        <f t="shared" si="5"/>
        <v>0</v>
      </c>
      <c r="DC32" s="140">
        <f t="shared" si="5"/>
        <v>0</v>
      </c>
      <c r="DD32" s="140">
        <f t="shared" si="5"/>
        <v>0</v>
      </c>
      <c r="DE32" s="140">
        <f t="shared" si="5"/>
        <v>0</v>
      </c>
      <c r="DF32" s="140">
        <f t="shared" si="5"/>
        <v>0</v>
      </c>
      <c r="DG32" s="140">
        <f t="shared" si="5"/>
        <v>0</v>
      </c>
      <c r="DH32" s="140">
        <f t="shared" si="5"/>
        <v>0</v>
      </c>
      <c r="DI32" s="140">
        <f t="shared" si="5"/>
        <v>0</v>
      </c>
      <c r="DJ32" s="140">
        <f t="shared" si="5"/>
        <v>0</v>
      </c>
      <c r="DK32" s="140">
        <f t="shared" si="5"/>
        <v>0</v>
      </c>
      <c r="DL32" s="140">
        <f t="shared" si="5"/>
        <v>0</v>
      </c>
      <c r="DM32" s="140">
        <f t="shared" si="5"/>
        <v>0</v>
      </c>
      <c r="DN32" s="140">
        <f t="shared" si="5"/>
        <v>0</v>
      </c>
      <c r="DO32" s="140">
        <f t="shared" si="5"/>
        <v>0</v>
      </c>
      <c r="DP32" s="140">
        <f t="shared" si="5"/>
        <v>0</v>
      </c>
      <c r="DQ32" s="140">
        <f t="shared" si="5"/>
        <v>0</v>
      </c>
      <c r="DR32" s="140">
        <f t="shared" si="5"/>
        <v>0</v>
      </c>
      <c r="DS32" s="140">
        <f t="shared" si="5"/>
        <v>0</v>
      </c>
      <c r="DT32" s="140">
        <f t="shared" si="5"/>
        <v>0</v>
      </c>
      <c r="DU32" s="140">
        <f t="shared" si="5"/>
        <v>0</v>
      </c>
      <c r="DV32" s="140">
        <f t="shared" si="5"/>
        <v>0</v>
      </c>
      <c r="DW32" s="140">
        <f t="shared" si="5"/>
        <v>0</v>
      </c>
      <c r="DX32" s="140">
        <f t="shared" si="5"/>
        <v>0</v>
      </c>
      <c r="DY32" s="140">
        <f t="shared" si="5"/>
        <v>0</v>
      </c>
    </row>
    <row r="33" spans="1:129">
      <c r="C33" s="17" t="str">
        <f>Inputs!C47</f>
        <v>Fernwärmestation, Pumpen, Wärmetauscher</v>
      </c>
      <c r="D33" s="8" t="s">
        <v>215</v>
      </c>
      <c r="E33" s="162">
        <f>Inputs!F47</f>
        <v>500</v>
      </c>
      <c r="F33" s="138">
        <f>Inputs!D47</f>
        <v>1</v>
      </c>
      <c r="I33" s="163">
        <f t="shared" si="3"/>
        <v>500</v>
      </c>
      <c r="J33" s="140">
        <f t="shared" ref="J33:BU33" si="6">$E33*J21</f>
        <v>0</v>
      </c>
      <c r="K33" s="140">
        <f t="shared" si="6"/>
        <v>250</v>
      </c>
      <c r="L33" s="140">
        <f t="shared" si="6"/>
        <v>0</v>
      </c>
      <c r="M33" s="140">
        <f t="shared" si="6"/>
        <v>250</v>
      </c>
      <c r="N33" s="140">
        <f t="shared" si="6"/>
        <v>0</v>
      </c>
      <c r="O33" s="140">
        <f t="shared" si="6"/>
        <v>0</v>
      </c>
      <c r="P33" s="140">
        <f t="shared" si="6"/>
        <v>0</v>
      </c>
      <c r="Q33" s="140">
        <f t="shared" si="6"/>
        <v>0</v>
      </c>
      <c r="R33" s="140">
        <f t="shared" si="6"/>
        <v>0</v>
      </c>
      <c r="S33" s="140">
        <f t="shared" si="6"/>
        <v>0</v>
      </c>
      <c r="T33" s="140">
        <f t="shared" si="6"/>
        <v>0</v>
      </c>
      <c r="U33" s="140">
        <f t="shared" si="6"/>
        <v>0</v>
      </c>
      <c r="V33" s="140">
        <f t="shared" si="6"/>
        <v>0</v>
      </c>
      <c r="W33" s="140">
        <f t="shared" si="6"/>
        <v>0</v>
      </c>
      <c r="X33" s="140">
        <f t="shared" si="6"/>
        <v>0</v>
      </c>
      <c r="Y33" s="140">
        <f t="shared" si="6"/>
        <v>0</v>
      </c>
      <c r="Z33" s="140">
        <f t="shared" si="6"/>
        <v>0</v>
      </c>
      <c r="AA33" s="140">
        <f t="shared" si="6"/>
        <v>0</v>
      </c>
      <c r="AB33" s="140">
        <f t="shared" si="6"/>
        <v>0</v>
      </c>
      <c r="AC33" s="140">
        <f t="shared" si="6"/>
        <v>0</v>
      </c>
      <c r="AD33" s="140">
        <f t="shared" si="6"/>
        <v>0</v>
      </c>
      <c r="AE33" s="140">
        <f t="shared" si="6"/>
        <v>0</v>
      </c>
      <c r="AF33" s="140">
        <f t="shared" si="6"/>
        <v>0</v>
      </c>
      <c r="AG33" s="140">
        <f t="shared" si="6"/>
        <v>0</v>
      </c>
      <c r="AH33" s="140">
        <f t="shared" si="6"/>
        <v>0</v>
      </c>
      <c r="AI33" s="140">
        <f t="shared" si="6"/>
        <v>0</v>
      </c>
      <c r="AJ33" s="140">
        <f t="shared" si="6"/>
        <v>0</v>
      </c>
      <c r="AK33" s="140">
        <f t="shared" si="6"/>
        <v>0</v>
      </c>
      <c r="AL33" s="140">
        <f t="shared" si="6"/>
        <v>0</v>
      </c>
      <c r="AM33" s="140">
        <f t="shared" si="6"/>
        <v>0</v>
      </c>
      <c r="AN33" s="140">
        <f t="shared" si="6"/>
        <v>0</v>
      </c>
      <c r="AO33" s="140">
        <f t="shared" si="6"/>
        <v>0</v>
      </c>
      <c r="AP33" s="140">
        <f t="shared" si="6"/>
        <v>0</v>
      </c>
      <c r="AQ33" s="140">
        <f t="shared" si="6"/>
        <v>0</v>
      </c>
      <c r="AR33" s="140">
        <f t="shared" si="6"/>
        <v>0</v>
      </c>
      <c r="AS33" s="140">
        <f t="shared" si="6"/>
        <v>0</v>
      </c>
      <c r="AT33" s="140">
        <f t="shared" si="6"/>
        <v>0</v>
      </c>
      <c r="AU33" s="140">
        <f t="shared" si="6"/>
        <v>0</v>
      </c>
      <c r="AV33" s="140">
        <f t="shared" si="6"/>
        <v>0</v>
      </c>
      <c r="AW33" s="140">
        <f t="shared" si="6"/>
        <v>0</v>
      </c>
      <c r="AX33" s="140">
        <f t="shared" si="6"/>
        <v>0</v>
      </c>
      <c r="AY33" s="140">
        <f t="shared" si="6"/>
        <v>0</v>
      </c>
      <c r="AZ33" s="140">
        <f t="shared" si="6"/>
        <v>0</v>
      </c>
      <c r="BA33" s="140">
        <f t="shared" si="6"/>
        <v>0</v>
      </c>
      <c r="BB33" s="140">
        <f t="shared" si="6"/>
        <v>0</v>
      </c>
      <c r="BC33" s="140">
        <f t="shared" si="6"/>
        <v>0</v>
      </c>
      <c r="BD33" s="140">
        <f t="shared" si="6"/>
        <v>0</v>
      </c>
      <c r="BE33" s="140">
        <f t="shared" si="6"/>
        <v>0</v>
      </c>
      <c r="BF33" s="140">
        <f t="shared" si="6"/>
        <v>0</v>
      </c>
      <c r="BG33" s="140">
        <f t="shared" si="6"/>
        <v>0</v>
      </c>
      <c r="BH33" s="140">
        <f t="shared" si="6"/>
        <v>0</v>
      </c>
      <c r="BI33" s="140">
        <f t="shared" si="6"/>
        <v>0</v>
      </c>
      <c r="BJ33" s="140">
        <f t="shared" si="6"/>
        <v>0</v>
      </c>
      <c r="BK33" s="140">
        <f t="shared" si="6"/>
        <v>0</v>
      </c>
      <c r="BL33" s="140">
        <f t="shared" si="6"/>
        <v>0</v>
      </c>
      <c r="BM33" s="140">
        <f t="shared" si="6"/>
        <v>0</v>
      </c>
      <c r="BN33" s="140">
        <f t="shared" si="6"/>
        <v>0</v>
      </c>
      <c r="BO33" s="140">
        <f t="shared" si="6"/>
        <v>0</v>
      </c>
      <c r="BP33" s="140">
        <f t="shared" si="6"/>
        <v>0</v>
      </c>
      <c r="BQ33" s="140">
        <f t="shared" si="6"/>
        <v>0</v>
      </c>
      <c r="BR33" s="140">
        <f t="shared" si="6"/>
        <v>0</v>
      </c>
      <c r="BS33" s="140">
        <f t="shared" si="6"/>
        <v>0</v>
      </c>
      <c r="BT33" s="140">
        <f t="shared" si="6"/>
        <v>0</v>
      </c>
      <c r="BU33" s="140">
        <f t="shared" si="6"/>
        <v>0</v>
      </c>
      <c r="BV33" s="140">
        <f t="shared" ref="BV33:DY33" si="7">$E33*BV21</f>
        <v>0</v>
      </c>
      <c r="BW33" s="140">
        <f t="shared" si="7"/>
        <v>0</v>
      </c>
      <c r="BX33" s="140">
        <f t="shared" si="7"/>
        <v>0</v>
      </c>
      <c r="BY33" s="140">
        <f t="shared" si="7"/>
        <v>0</v>
      </c>
      <c r="BZ33" s="140">
        <f t="shared" si="7"/>
        <v>0</v>
      </c>
      <c r="CA33" s="140">
        <f t="shared" si="7"/>
        <v>0</v>
      </c>
      <c r="CB33" s="140">
        <f t="shared" si="7"/>
        <v>0</v>
      </c>
      <c r="CC33" s="140">
        <f t="shared" si="7"/>
        <v>0</v>
      </c>
      <c r="CD33" s="140">
        <f t="shared" si="7"/>
        <v>0</v>
      </c>
      <c r="CE33" s="140">
        <f t="shared" si="7"/>
        <v>0</v>
      </c>
      <c r="CF33" s="140">
        <f t="shared" si="7"/>
        <v>0</v>
      </c>
      <c r="CG33" s="140">
        <f t="shared" si="7"/>
        <v>0</v>
      </c>
      <c r="CH33" s="140">
        <f t="shared" si="7"/>
        <v>0</v>
      </c>
      <c r="CI33" s="140">
        <f t="shared" si="7"/>
        <v>0</v>
      </c>
      <c r="CJ33" s="140">
        <f t="shared" si="7"/>
        <v>0</v>
      </c>
      <c r="CK33" s="140">
        <f t="shared" si="7"/>
        <v>0</v>
      </c>
      <c r="CL33" s="140">
        <f t="shared" si="7"/>
        <v>0</v>
      </c>
      <c r="CM33" s="140">
        <f t="shared" si="7"/>
        <v>0</v>
      </c>
      <c r="CN33" s="140">
        <f t="shared" si="7"/>
        <v>0</v>
      </c>
      <c r="CO33" s="140">
        <f t="shared" si="7"/>
        <v>0</v>
      </c>
      <c r="CP33" s="140">
        <f t="shared" si="7"/>
        <v>0</v>
      </c>
      <c r="CQ33" s="140">
        <f t="shared" si="7"/>
        <v>0</v>
      </c>
      <c r="CR33" s="140">
        <f t="shared" si="7"/>
        <v>0</v>
      </c>
      <c r="CS33" s="140">
        <f t="shared" si="7"/>
        <v>0</v>
      </c>
      <c r="CT33" s="140">
        <f t="shared" si="7"/>
        <v>0</v>
      </c>
      <c r="CU33" s="140">
        <f t="shared" si="7"/>
        <v>0</v>
      </c>
      <c r="CV33" s="140">
        <f t="shared" si="7"/>
        <v>0</v>
      </c>
      <c r="CW33" s="140">
        <f t="shared" si="7"/>
        <v>0</v>
      </c>
      <c r="CX33" s="140">
        <f t="shared" si="7"/>
        <v>0</v>
      </c>
      <c r="CY33" s="140">
        <f t="shared" si="7"/>
        <v>0</v>
      </c>
      <c r="CZ33" s="140">
        <f t="shared" si="7"/>
        <v>0</v>
      </c>
      <c r="DA33" s="140">
        <f t="shared" si="7"/>
        <v>0</v>
      </c>
      <c r="DB33" s="140">
        <f t="shared" si="7"/>
        <v>0</v>
      </c>
      <c r="DC33" s="140">
        <f t="shared" si="7"/>
        <v>0</v>
      </c>
      <c r="DD33" s="140">
        <f t="shared" si="7"/>
        <v>0</v>
      </c>
      <c r="DE33" s="140">
        <f t="shared" si="7"/>
        <v>0</v>
      </c>
      <c r="DF33" s="140">
        <f t="shared" si="7"/>
        <v>0</v>
      </c>
      <c r="DG33" s="140">
        <f t="shared" si="7"/>
        <v>0</v>
      </c>
      <c r="DH33" s="140">
        <f t="shared" si="7"/>
        <v>0</v>
      </c>
      <c r="DI33" s="140">
        <f t="shared" si="7"/>
        <v>0</v>
      </c>
      <c r="DJ33" s="140">
        <f t="shared" si="7"/>
        <v>0</v>
      </c>
      <c r="DK33" s="140">
        <f t="shared" si="7"/>
        <v>0</v>
      </c>
      <c r="DL33" s="140">
        <f t="shared" si="7"/>
        <v>0</v>
      </c>
      <c r="DM33" s="140">
        <f t="shared" si="7"/>
        <v>0</v>
      </c>
      <c r="DN33" s="140">
        <f t="shared" si="7"/>
        <v>0</v>
      </c>
      <c r="DO33" s="140">
        <f t="shared" si="7"/>
        <v>0</v>
      </c>
      <c r="DP33" s="140">
        <f t="shared" si="7"/>
        <v>0</v>
      </c>
      <c r="DQ33" s="140">
        <f t="shared" si="7"/>
        <v>0</v>
      </c>
      <c r="DR33" s="140">
        <f t="shared" si="7"/>
        <v>0</v>
      </c>
      <c r="DS33" s="140">
        <f t="shared" si="7"/>
        <v>0</v>
      </c>
      <c r="DT33" s="140">
        <f t="shared" si="7"/>
        <v>0</v>
      </c>
      <c r="DU33" s="140">
        <f t="shared" si="7"/>
        <v>0</v>
      </c>
      <c r="DV33" s="140">
        <f t="shared" si="7"/>
        <v>0</v>
      </c>
      <c r="DW33" s="140">
        <f t="shared" si="7"/>
        <v>0</v>
      </c>
      <c r="DX33" s="140">
        <f t="shared" si="7"/>
        <v>0</v>
      </c>
      <c r="DY33" s="140">
        <f t="shared" si="7"/>
        <v>0</v>
      </c>
    </row>
    <row r="34" spans="1:129">
      <c r="C34" s="17" t="str">
        <f>Inputs!C48</f>
        <v>Transport, Engineering</v>
      </c>
      <c r="D34" s="8" t="s">
        <v>215</v>
      </c>
      <c r="E34" s="162">
        <f>Inputs!F48</f>
        <v>200</v>
      </c>
      <c r="F34" s="138">
        <f>Inputs!D48</f>
        <v>1</v>
      </c>
      <c r="I34" s="163">
        <f t="shared" si="3"/>
        <v>200</v>
      </c>
      <c r="J34" s="140">
        <f t="shared" ref="J34:BU34" si="8">$E34*J22</f>
        <v>0</v>
      </c>
      <c r="K34" s="140">
        <f t="shared" si="8"/>
        <v>20</v>
      </c>
      <c r="L34" s="140">
        <f t="shared" si="8"/>
        <v>20</v>
      </c>
      <c r="M34" s="140">
        <f t="shared" si="8"/>
        <v>60</v>
      </c>
      <c r="N34" s="140">
        <f t="shared" si="8"/>
        <v>40</v>
      </c>
      <c r="O34" s="140">
        <f t="shared" si="8"/>
        <v>60</v>
      </c>
      <c r="P34" s="140">
        <f t="shared" si="8"/>
        <v>0</v>
      </c>
      <c r="Q34" s="140">
        <f t="shared" si="8"/>
        <v>0</v>
      </c>
      <c r="R34" s="140">
        <f t="shared" si="8"/>
        <v>0</v>
      </c>
      <c r="S34" s="140">
        <f t="shared" si="8"/>
        <v>0</v>
      </c>
      <c r="T34" s="140">
        <f t="shared" si="8"/>
        <v>0</v>
      </c>
      <c r="U34" s="140">
        <f t="shared" si="8"/>
        <v>0</v>
      </c>
      <c r="V34" s="140">
        <f t="shared" si="8"/>
        <v>0</v>
      </c>
      <c r="W34" s="140">
        <f t="shared" si="8"/>
        <v>0</v>
      </c>
      <c r="X34" s="140">
        <f t="shared" si="8"/>
        <v>0</v>
      </c>
      <c r="Y34" s="140">
        <f t="shared" si="8"/>
        <v>0</v>
      </c>
      <c r="Z34" s="140">
        <f t="shared" si="8"/>
        <v>0</v>
      </c>
      <c r="AA34" s="140">
        <f t="shared" si="8"/>
        <v>0</v>
      </c>
      <c r="AB34" s="140">
        <f t="shared" si="8"/>
        <v>0</v>
      </c>
      <c r="AC34" s="140">
        <f t="shared" si="8"/>
        <v>0</v>
      </c>
      <c r="AD34" s="140">
        <f t="shared" si="8"/>
        <v>0</v>
      </c>
      <c r="AE34" s="140">
        <f t="shared" si="8"/>
        <v>0</v>
      </c>
      <c r="AF34" s="140">
        <f t="shared" si="8"/>
        <v>0</v>
      </c>
      <c r="AG34" s="140">
        <f t="shared" si="8"/>
        <v>0</v>
      </c>
      <c r="AH34" s="140">
        <f t="shared" si="8"/>
        <v>0</v>
      </c>
      <c r="AI34" s="140">
        <f t="shared" si="8"/>
        <v>0</v>
      </c>
      <c r="AJ34" s="140">
        <f t="shared" si="8"/>
        <v>0</v>
      </c>
      <c r="AK34" s="140">
        <f t="shared" si="8"/>
        <v>0</v>
      </c>
      <c r="AL34" s="140">
        <f t="shared" si="8"/>
        <v>0</v>
      </c>
      <c r="AM34" s="140">
        <f t="shared" si="8"/>
        <v>0</v>
      </c>
      <c r="AN34" s="140">
        <f t="shared" si="8"/>
        <v>0</v>
      </c>
      <c r="AO34" s="140">
        <f t="shared" si="8"/>
        <v>0</v>
      </c>
      <c r="AP34" s="140">
        <f t="shared" si="8"/>
        <v>0</v>
      </c>
      <c r="AQ34" s="140">
        <f t="shared" si="8"/>
        <v>0</v>
      </c>
      <c r="AR34" s="140">
        <f t="shared" si="8"/>
        <v>0</v>
      </c>
      <c r="AS34" s="140">
        <f t="shared" si="8"/>
        <v>0</v>
      </c>
      <c r="AT34" s="140">
        <f t="shared" si="8"/>
        <v>0</v>
      </c>
      <c r="AU34" s="140">
        <f t="shared" si="8"/>
        <v>0</v>
      </c>
      <c r="AV34" s="140">
        <f t="shared" si="8"/>
        <v>0</v>
      </c>
      <c r="AW34" s="140">
        <f t="shared" si="8"/>
        <v>0</v>
      </c>
      <c r="AX34" s="140">
        <f t="shared" si="8"/>
        <v>0</v>
      </c>
      <c r="AY34" s="140">
        <f t="shared" si="8"/>
        <v>0</v>
      </c>
      <c r="AZ34" s="140">
        <f t="shared" si="8"/>
        <v>0</v>
      </c>
      <c r="BA34" s="140">
        <f t="shared" si="8"/>
        <v>0</v>
      </c>
      <c r="BB34" s="140">
        <f t="shared" si="8"/>
        <v>0</v>
      </c>
      <c r="BC34" s="140">
        <f t="shared" si="8"/>
        <v>0</v>
      </c>
      <c r="BD34" s="140">
        <f t="shared" si="8"/>
        <v>0</v>
      </c>
      <c r="BE34" s="140">
        <f t="shared" si="8"/>
        <v>0</v>
      </c>
      <c r="BF34" s="140">
        <f t="shared" si="8"/>
        <v>0</v>
      </c>
      <c r="BG34" s="140">
        <f t="shared" si="8"/>
        <v>0</v>
      </c>
      <c r="BH34" s="140">
        <f t="shared" si="8"/>
        <v>0</v>
      </c>
      <c r="BI34" s="140">
        <f t="shared" si="8"/>
        <v>0</v>
      </c>
      <c r="BJ34" s="140">
        <f t="shared" si="8"/>
        <v>0</v>
      </c>
      <c r="BK34" s="140">
        <f t="shared" si="8"/>
        <v>0</v>
      </c>
      <c r="BL34" s="140">
        <f t="shared" si="8"/>
        <v>0</v>
      </c>
      <c r="BM34" s="140">
        <f t="shared" si="8"/>
        <v>0</v>
      </c>
      <c r="BN34" s="140">
        <f t="shared" si="8"/>
        <v>0</v>
      </c>
      <c r="BO34" s="140">
        <f t="shared" si="8"/>
        <v>0</v>
      </c>
      <c r="BP34" s="140">
        <f t="shared" si="8"/>
        <v>0</v>
      </c>
      <c r="BQ34" s="140">
        <f t="shared" si="8"/>
        <v>0</v>
      </c>
      <c r="BR34" s="140">
        <f t="shared" si="8"/>
        <v>0</v>
      </c>
      <c r="BS34" s="140">
        <f t="shared" si="8"/>
        <v>0</v>
      </c>
      <c r="BT34" s="140">
        <f t="shared" si="8"/>
        <v>0</v>
      </c>
      <c r="BU34" s="140">
        <f t="shared" si="8"/>
        <v>0</v>
      </c>
      <c r="BV34" s="140">
        <f t="shared" ref="BV34:DY34" si="9">$E34*BV22</f>
        <v>0</v>
      </c>
      <c r="BW34" s="140">
        <f t="shared" si="9"/>
        <v>0</v>
      </c>
      <c r="BX34" s="140">
        <f t="shared" si="9"/>
        <v>0</v>
      </c>
      <c r="BY34" s="140">
        <f t="shared" si="9"/>
        <v>0</v>
      </c>
      <c r="BZ34" s="140">
        <f t="shared" si="9"/>
        <v>0</v>
      </c>
      <c r="CA34" s="140">
        <f t="shared" si="9"/>
        <v>0</v>
      </c>
      <c r="CB34" s="140">
        <f t="shared" si="9"/>
        <v>0</v>
      </c>
      <c r="CC34" s="140">
        <f t="shared" si="9"/>
        <v>0</v>
      </c>
      <c r="CD34" s="140">
        <f t="shared" si="9"/>
        <v>0</v>
      </c>
      <c r="CE34" s="140">
        <f t="shared" si="9"/>
        <v>0</v>
      </c>
      <c r="CF34" s="140">
        <f t="shared" si="9"/>
        <v>0</v>
      </c>
      <c r="CG34" s="140">
        <f t="shared" si="9"/>
        <v>0</v>
      </c>
      <c r="CH34" s="140">
        <f t="shared" si="9"/>
        <v>0</v>
      </c>
      <c r="CI34" s="140">
        <f t="shared" si="9"/>
        <v>0</v>
      </c>
      <c r="CJ34" s="140">
        <f t="shared" si="9"/>
        <v>0</v>
      </c>
      <c r="CK34" s="140">
        <f t="shared" si="9"/>
        <v>0</v>
      </c>
      <c r="CL34" s="140">
        <f t="shared" si="9"/>
        <v>0</v>
      </c>
      <c r="CM34" s="140">
        <f t="shared" si="9"/>
        <v>0</v>
      </c>
      <c r="CN34" s="140">
        <f t="shared" si="9"/>
        <v>0</v>
      </c>
      <c r="CO34" s="140">
        <f t="shared" si="9"/>
        <v>0</v>
      </c>
      <c r="CP34" s="140">
        <f t="shared" si="9"/>
        <v>0</v>
      </c>
      <c r="CQ34" s="140">
        <f t="shared" si="9"/>
        <v>0</v>
      </c>
      <c r="CR34" s="140">
        <f t="shared" si="9"/>
        <v>0</v>
      </c>
      <c r="CS34" s="140">
        <f t="shared" si="9"/>
        <v>0</v>
      </c>
      <c r="CT34" s="140">
        <f t="shared" si="9"/>
        <v>0</v>
      </c>
      <c r="CU34" s="140">
        <f t="shared" si="9"/>
        <v>0</v>
      </c>
      <c r="CV34" s="140">
        <f t="shared" si="9"/>
        <v>0</v>
      </c>
      <c r="CW34" s="140">
        <f t="shared" si="9"/>
        <v>0</v>
      </c>
      <c r="CX34" s="140">
        <f t="shared" si="9"/>
        <v>0</v>
      </c>
      <c r="CY34" s="140">
        <f t="shared" si="9"/>
        <v>0</v>
      </c>
      <c r="CZ34" s="140">
        <f t="shared" si="9"/>
        <v>0</v>
      </c>
      <c r="DA34" s="140">
        <f t="shared" si="9"/>
        <v>0</v>
      </c>
      <c r="DB34" s="140">
        <f t="shared" si="9"/>
        <v>0</v>
      </c>
      <c r="DC34" s="140">
        <f t="shared" si="9"/>
        <v>0</v>
      </c>
      <c r="DD34" s="140">
        <f t="shared" si="9"/>
        <v>0</v>
      </c>
      <c r="DE34" s="140">
        <f t="shared" si="9"/>
        <v>0</v>
      </c>
      <c r="DF34" s="140">
        <f t="shared" si="9"/>
        <v>0</v>
      </c>
      <c r="DG34" s="140">
        <f t="shared" si="9"/>
        <v>0</v>
      </c>
      <c r="DH34" s="140">
        <f t="shared" si="9"/>
        <v>0</v>
      </c>
      <c r="DI34" s="140">
        <f t="shared" si="9"/>
        <v>0</v>
      </c>
      <c r="DJ34" s="140">
        <f t="shared" si="9"/>
        <v>0</v>
      </c>
      <c r="DK34" s="140">
        <f t="shared" si="9"/>
        <v>0</v>
      </c>
      <c r="DL34" s="140">
        <f t="shared" si="9"/>
        <v>0</v>
      </c>
      <c r="DM34" s="140">
        <f t="shared" si="9"/>
        <v>0</v>
      </c>
      <c r="DN34" s="140">
        <f t="shared" si="9"/>
        <v>0</v>
      </c>
      <c r="DO34" s="140">
        <f t="shared" si="9"/>
        <v>0</v>
      </c>
      <c r="DP34" s="140">
        <f t="shared" si="9"/>
        <v>0</v>
      </c>
      <c r="DQ34" s="140">
        <f t="shared" si="9"/>
        <v>0</v>
      </c>
      <c r="DR34" s="140">
        <f t="shared" si="9"/>
        <v>0</v>
      </c>
      <c r="DS34" s="140">
        <f t="shared" si="9"/>
        <v>0</v>
      </c>
      <c r="DT34" s="140">
        <f t="shared" si="9"/>
        <v>0</v>
      </c>
      <c r="DU34" s="140">
        <f t="shared" si="9"/>
        <v>0</v>
      </c>
      <c r="DV34" s="140">
        <f t="shared" si="9"/>
        <v>0</v>
      </c>
      <c r="DW34" s="140">
        <f t="shared" si="9"/>
        <v>0</v>
      </c>
      <c r="DX34" s="140">
        <f t="shared" si="9"/>
        <v>0</v>
      </c>
      <c r="DY34" s="140">
        <f t="shared" si="9"/>
        <v>0</v>
      </c>
    </row>
    <row r="35" spans="1:129">
      <c r="C35" s="17" t="str">
        <f>Inputs!C49</f>
        <v>Büro- und Geschäftsausstattung</v>
      </c>
      <c r="D35" s="8" t="s">
        <v>215</v>
      </c>
      <c r="E35" s="162">
        <f>Inputs!F49</f>
        <v>180</v>
      </c>
      <c r="F35" s="138">
        <f>Inputs!D49</f>
        <v>2</v>
      </c>
      <c r="I35" s="163">
        <f t="shared" si="3"/>
        <v>180</v>
      </c>
      <c r="J35" s="140">
        <f t="shared" ref="J35:BU35" si="10">$E35*J23</f>
        <v>54</v>
      </c>
      <c r="K35" s="140">
        <f t="shared" si="10"/>
        <v>54</v>
      </c>
      <c r="L35" s="140">
        <f t="shared" si="10"/>
        <v>72</v>
      </c>
      <c r="M35" s="140">
        <f t="shared" si="10"/>
        <v>0</v>
      </c>
      <c r="N35" s="140">
        <f t="shared" si="10"/>
        <v>0</v>
      </c>
      <c r="O35" s="140">
        <f t="shared" si="10"/>
        <v>0</v>
      </c>
      <c r="P35" s="140">
        <f t="shared" si="10"/>
        <v>0</v>
      </c>
      <c r="Q35" s="140">
        <f t="shared" si="10"/>
        <v>0</v>
      </c>
      <c r="R35" s="140">
        <f t="shared" si="10"/>
        <v>0</v>
      </c>
      <c r="S35" s="140">
        <f t="shared" si="10"/>
        <v>0</v>
      </c>
      <c r="T35" s="140">
        <f t="shared" si="10"/>
        <v>0</v>
      </c>
      <c r="U35" s="140">
        <f t="shared" si="10"/>
        <v>0</v>
      </c>
      <c r="V35" s="140">
        <f t="shared" si="10"/>
        <v>0</v>
      </c>
      <c r="W35" s="140">
        <f t="shared" si="10"/>
        <v>0</v>
      </c>
      <c r="X35" s="140">
        <f t="shared" si="10"/>
        <v>0</v>
      </c>
      <c r="Y35" s="140">
        <f t="shared" si="10"/>
        <v>0</v>
      </c>
      <c r="Z35" s="140">
        <f t="shared" si="10"/>
        <v>0</v>
      </c>
      <c r="AA35" s="140">
        <f t="shared" si="10"/>
        <v>0</v>
      </c>
      <c r="AB35" s="140">
        <f t="shared" si="10"/>
        <v>0</v>
      </c>
      <c r="AC35" s="140">
        <f t="shared" si="10"/>
        <v>0</v>
      </c>
      <c r="AD35" s="140">
        <f t="shared" si="10"/>
        <v>0</v>
      </c>
      <c r="AE35" s="140">
        <f t="shared" si="10"/>
        <v>0</v>
      </c>
      <c r="AF35" s="140">
        <f t="shared" si="10"/>
        <v>0</v>
      </c>
      <c r="AG35" s="140">
        <f t="shared" si="10"/>
        <v>0</v>
      </c>
      <c r="AH35" s="140">
        <f t="shared" si="10"/>
        <v>0</v>
      </c>
      <c r="AI35" s="140">
        <f t="shared" si="10"/>
        <v>0</v>
      </c>
      <c r="AJ35" s="140">
        <f t="shared" si="10"/>
        <v>0</v>
      </c>
      <c r="AK35" s="140">
        <f t="shared" si="10"/>
        <v>0</v>
      </c>
      <c r="AL35" s="140">
        <f t="shared" si="10"/>
        <v>0</v>
      </c>
      <c r="AM35" s="140">
        <f t="shared" si="10"/>
        <v>0</v>
      </c>
      <c r="AN35" s="140">
        <f t="shared" si="10"/>
        <v>0</v>
      </c>
      <c r="AO35" s="140">
        <f t="shared" si="10"/>
        <v>0</v>
      </c>
      <c r="AP35" s="140">
        <f t="shared" si="10"/>
        <v>0</v>
      </c>
      <c r="AQ35" s="140">
        <f t="shared" si="10"/>
        <v>0</v>
      </c>
      <c r="AR35" s="140">
        <f t="shared" si="10"/>
        <v>0</v>
      </c>
      <c r="AS35" s="140">
        <f t="shared" si="10"/>
        <v>0</v>
      </c>
      <c r="AT35" s="140">
        <f t="shared" si="10"/>
        <v>0</v>
      </c>
      <c r="AU35" s="140">
        <f t="shared" si="10"/>
        <v>0</v>
      </c>
      <c r="AV35" s="140">
        <f t="shared" si="10"/>
        <v>0</v>
      </c>
      <c r="AW35" s="140">
        <f t="shared" si="10"/>
        <v>0</v>
      </c>
      <c r="AX35" s="140">
        <f t="shared" si="10"/>
        <v>0</v>
      </c>
      <c r="AY35" s="140">
        <f t="shared" si="10"/>
        <v>0</v>
      </c>
      <c r="AZ35" s="140">
        <f t="shared" si="10"/>
        <v>0</v>
      </c>
      <c r="BA35" s="140">
        <f t="shared" si="10"/>
        <v>0</v>
      </c>
      <c r="BB35" s="140">
        <f t="shared" si="10"/>
        <v>0</v>
      </c>
      <c r="BC35" s="140">
        <f t="shared" si="10"/>
        <v>0</v>
      </c>
      <c r="BD35" s="140">
        <f t="shared" si="10"/>
        <v>0</v>
      </c>
      <c r="BE35" s="140">
        <f t="shared" si="10"/>
        <v>0</v>
      </c>
      <c r="BF35" s="140">
        <f t="shared" si="10"/>
        <v>0</v>
      </c>
      <c r="BG35" s="140">
        <f t="shared" si="10"/>
        <v>0</v>
      </c>
      <c r="BH35" s="140">
        <f t="shared" si="10"/>
        <v>0</v>
      </c>
      <c r="BI35" s="140">
        <f t="shared" si="10"/>
        <v>0</v>
      </c>
      <c r="BJ35" s="140">
        <f t="shared" si="10"/>
        <v>0</v>
      </c>
      <c r="BK35" s="140">
        <f t="shared" si="10"/>
        <v>0</v>
      </c>
      <c r="BL35" s="140">
        <f t="shared" si="10"/>
        <v>0</v>
      </c>
      <c r="BM35" s="140">
        <f t="shared" si="10"/>
        <v>0</v>
      </c>
      <c r="BN35" s="140">
        <f t="shared" si="10"/>
        <v>0</v>
      </c>
      <c r="BO35" s="140">
        <f t="shared" si="10"/>
        <v>0</v>
      </c>
      <c r="BP35" s="140">
        <f t="shared" si="10"/>
        <v>0</v>
      </c>
      <c r="BQ35" s="140">
        <f t="shared" si="10"/>
        <v>0</v>
      </c>
      <c r="BR35" s="140">
        <f t="shared" si="10"/>
        <v>0</v>
      </c>
      <c r="BS35" s="140">
        <f t="shared" si="10"/>
        <v>0</v>
      </c>
      <c r="BT35" s="140">
        <f t="shared" si="10"/>
        <v>0</v>
      </c>
      <c r="BU35" s="140">
        <f t="shared" si="10"/>
        <v>0</v>
      </c>
      <c r="BV35" s="140">
        <f t="shared" ref="BV35:DY35" si="11">$E35*BV23</f>
        <v>0</v>
      </c>
      <c r="BW35" s="140">
        <f t="shared" si="11"/>
        <v>0</v>
      </c>
      <c r="BX35" s="140">
        <f t="shared" si="11"/>
        <v>0</v>
      </c>
      <c r="BY35" s="140">
        <f t="shared" si="11"/>
        <v>0</v>
      </c>
      <c r="BZ35" s="140">
        <f t="shared" si="11"/>
        <v>0</v>
      </c>
      <c r="CA35" s="140">
        <f t="shared" si="11"/>
        <v>0</v>
      </c>
      <c r="CB35" s="140">
        <f t="shared" si="11"/>
        <v>0</v>
      </c>
      <c r="CC35" s="140">
        <f t="shared" si="11"/>
        <v>0</v>
      </c>
      <c r="CD35" s="140">
        <f t="shared" si="11"/>
        <v>0</v>
      </c>
      <c r="CE35" s="140">
        <f t="shared" si="11"/>
        <v>0</v>
      </c>
      <c r="CF35" s="140">
        <f t="shared" si="11"/>
        <v>0</v>
      </c>
      <c r="CG35" s="140">
        <f t="shared" si="11"/>
        <v>0</v>
      </c>
      <c r="CH35" s="140">
        <f t="shared" si="11"/>
        <v>0</v>
      </c>
      <c r="CI35" s="140">
        <f t="shared" si="11"/>
        <v>0</v>
      </c>
      <c r="CJ35" s="140">
        <f t="shared" si="11"/>
        <v>0</v>
      </c>
      <c r="CK35" s="140">
        <f t="shared" si="11"/>
        <v>0</v>
      </c>
      <c r="CL35" s="140">
        <f t="shared" si="11"/>
        <v>0</v>
      </c>
      <c r="CM35" s="140">
        <f t="shared" si="11"/>
        <v>0</v>
      </c>
      <c r="CN35" s="140">
        <f t="shared" si="11"/>
        <v>0</v>
      </c>
      <c r="CO35" s="140">
        <f t="shared" si="11"/>
        <v>0</v>
      </c>
      <c r="CP35" s="140">
        <f t="shared" si="11"/>
        <v>0</v>
      </c>
      <c r="CQ35" s="140">
        <f t="shared" si="11"/>
        <v>0</v>
      </c>
      <c r="CR35" s="140">
        <f t="shared" si="11"/>
        <v>0</v>
      </c>
      <c r="CS35" s="140">
        <f t="shared" si="11"/>
        <v>0</v>
      </c>
      <c r="CT35" s="140">
        <f t="shared" si="11"/>
        <v>0</v>
      </c>
      <c r="CU35" s="140">
        <f t="shared" si="11"/>
        <v>0</v>
      </c>
      <c r="CV35" s="140">
        <f t="shared" si="11"/>
        <v>0</v>
      </c>
      <c r="CW35" s="140">
        <f t="shared" si="11"/>
        <v>0</v>
      </c>
      <c r="CX35" s="140">
        <f t="shared" si="11"/>
        <v>0</v>
      </c>
      <c r="CY35" s="140">
        <f t="shared" si="11"/>
        <v>0</v>
      </c>
      <c r="CZ35" s="140">
        <f t="shared" si="11"/>
        <v>0</v>
      </c>
      <c r="DA35" s="140">
        <f t="shared" si="11"/>
        <v>0</v>
      </c>
      <c r="DB35" s="140">
        <f t="shared" si="11"/>
        <v>0</v>
      </c>
      <c r="DC35" s="140">
        <f t="shared" si="11"/>
        <v>0</v>
      </c>
      <c r="DD35" s="140">
        <f t="shared" si="11"/>
        <v>0</v>
      </c>
      <c r="DE35" s="140">
        <f t="shared" si="11"/>
        <v>0</v>
      </c>
      <c r="DF35" s="140">
        <f t="shared" si="11"/>
        <v>0</v>
      </c>
      <c r="DG35" s="140">
        <f t="shared" si="11"/>
        <v>0</v>
      </c>
      <c r="DH35" s="140">
        <f t="shared" si="11"/>
        <v>0</v>
      </c>
      <c r="DI35" s="140">
        <f t="shared" si="11"/>
        <v>0</v>
      </c>
      <c r="DJ35" s="140">
        <f t="shared" si="11"/>
        <v>0</v>
      </c>
      <c r="DK35" s="140">
        <f t="shared" si="11"/>
        <v>0</v>
      </c>
      <c r="DL35" s="140">
        <f t="shared" si="11"/>
        <v>0</v>
      </c>
      <c r="DM35" s="140">
        <f t="shared" si="11"/>
        <v>0</v>
      </c>
      <c r="DN35" s="140">
        <f t="shared" si="11"/>
        <v>0</v>
      </c>
      <c r="DO35" s="140">
        <f t="shared" si="11"/>
        <v>0</v>
      </c>
      <c r="DP35" s="140">
        <f t="shared" si="11"/>
        <v>0</v>
      </c>
      <c r="DQ35" s="140">
        <f t="shared" si="11"/>
        <v>0</v>
      </c>
      <c r="DR35" s="140">
        <f t="shared" si="11"/>
        <v>0</v>
      </c>
      <c r="DS35" s="140">
        <f t="shared" si="11"/>
        <v>0</v>
      </c>
      <c r="DT35" s="140">
        <f t="shared" si="11"/>
        <v>0</v>
      </c>
      <c r="DU35" s="140">
        <f t="shared" si="11"/>
        <v>0</v>
      </c>
      <c r="DV35" s="140">
        <f t="shared" si="11"/>
        <v>0</v>
      </c>
      <c r="DW35" s="140">
        <f t="shared" si="11"/>
        <v>0</v>
      </c>
      <c r="DX35" s="140">
        <f t="shared" si="11"/>
        <v>0</v>
      </c>
      <c r="DY35" s="140">
        <f t="shared" si="11"/>
        <v>0</v>
      </c>
    </row>
    <row r="36" spans="1:129">
      <c r="C36" s="17" t="str">
        <f>Inputs!C50</f>
        <v>Recht und Beratung (inkl. Gutachten)</v>
      </c>
      <c r="D36" s="8" t="s">
        <v>215</v>
      </c>
      <c r="E36" s="162">
        <f>Inputs!F50</f>
        <v>100</v>
      </c>
      <c r="F36" s="138">
        <f>Inputs!D50</f>
        <v>1</v>
      </c>
      <c r="I36" s="163">
        <f t="shared" si="3"/>
        <v>100</v>
      </c>
      <c r="J36" s="140">
        <f t="shared" ref="J36:BU36" si="12">$E36*J24</f>
        <v>25</v>
      </c>
      <c r="K36" s="140">
        <f t="shared" si="12"/>
        <v>25</v>
      </c>
      <c r="L36" s="140">
        <f t="shared" si="12"/>
        <v>25</v>
      </c>
      <c r="M36" s="140">
        <f t="shared" si="12"/>
        <v>25</v>
      </c>
      <c r="N36" s="140">
        <f t="shared" si="12"/>
        <v>0</v>
      </c>
      <c r="O36" s="140">
        <f t="shared" si="12"/>
        <v>0</v>
      </c>
      <c r="P36" s="140">
        <f t="shared" si="12"/>
        <v>0</v>
      </c>
      <c r="Q36" s="140">
        <f t="shared" si="12"/>
        <v>0</v>
      </c>
      <c r="R36" s="140">
        <f t="shared" si="12"/>
        <v>0</v>
      </c>
      <c r="S36" s="140">
        <f t="shared" si="12"/>
        <v>0</v>
      </c>
      <c r="T36" s="140">
        <f t="shared" si="12"/>
        <v>0</v>
      </c>
      <c r="U36" s="140">
        <f t="shared" si="12"/>
        <v>0</v>
      </c>
      <c r="V36" s="140">
        <f t="shared" si="12"/>
        <v>0</v>
      </c>
      <c r="W36" s="140">
        <f t="shared" si="12"/>
        <v>0</v>
      </c>
      <c r="X36" s="140">
        <f t="shared" si="12"/>
        <v>0</v>
      </c>
      <c r="Y36" s="140">
        <f t="shared" si="12"/>
        <v>0</v>
      </c>
      <c r="Z36" s="140">
        <f t="shared" si="12"/>
        <v>0</v>
      </c>
      <c r="AA36" s="140">
        <f t="shared" si="12"/>
        <v>0</v>
      </c>
      <c r="AB36" s="140">
        <f t="shared" si="12"/>
        <v>0</v>
      </c>
      <c r="AC36" s="140">
        <f t="shared" si="12"/>
        <v>0</v>
      </c>
      <c r="AD36" s="140">
        <f t="shared" si="12"/>
        <v>0</v>
      </c>
      <c r="AE36" s="140">
        <f t="shared" si="12"/>
        <v>0</v>
      </c>
      <c r="AF36" s="140">
        <f t="shared" si="12"/>
        <v>0</v>
      </c>
      <c r="AG36" s="140">
        <f t="shared" si="12"/>
        <v>0</v>
      </c>
      <c r="AH36" s="140">
        <f t="shared" si="12"/>
        <v>0</v>
      </c>
      <c r="AI36" s="140">
        <f t="shared" si="12"/>
        <v>0</v>
      </c>
      <c r="AJ36" s="140">
        <f t="shared" si="12"/>
        <v>0</v>
      </c>
      <c r="AK36" s="140">
        <f t="shared" si="12"/>
        <v>0</v>
      </c>
      <c r="AL36" s="140">
        <f t="shared" si="12"/>
        <v>0</v>
      </c>
      <c r="AM36" s="140">
        <f t="shared" si="12"/>
        <v>0</v>
      </c>
      <c r="AN36" s="140">
        <f t="shared" si="12"/>
        <v>0</v>
      </c>
      <c r="AO36" s="140">
        <f t="shared" si="12"/>
        <v>0</v>
      </c>
      <c r="AP36" s="140">
        <f t="shared" si="12"/>
        <v>0</v>
      </c>
      <c r="AQ36" s="140">
        <f t="shared" si="12"/>
        <v>0</v>
      </c>
      <c r="AR36" s="140">
        <f t="shared" si="12"/>
        <v>0</v>
      </c>
      <c r="AS36" s="140">
        <f t="shared" si="12"/>
        <v>0</v>
      </c>
      <c r="AT36" s="140">
        <f t="shared" si="12"/>
        <v>0</v>
      </c>
      <c r="AU36" s="140">
        <f t="shared" si="12"/>
        <v>0</v>
      </c>
      <c r="AV36" s="140">
        <f t="shared" si="12"/>
        <v>0</v>
      </c>
      <c r="AW36" s="140">
        <f t="shared" si="12"/>
        <v>0</v>
      </c>
      <c r="AX36" s="140">
        <f t="shared" si="12"/>
        <v>0</v>
      </c>
      <c r="AY36" s="140">
        <f t="shared" si="12"/>
        <v>0</v>
      </c>
      <c r="AZ36" s="140">
        <f t="shared" si="12"/>
        <v>0</v>
      </c>
      <c r="BA36" s="140">
        <f t="shared" si="12"/>
        <v>0</v>
      </c>
      <c r="BB36" s="140">
        <f t="shared" si="12"/>
        <v>0</v>
      </c>
      <c r="BC36" s="140">
        <f t="shared" si="12"/>
        <v>0</v>
      </c>
      <c r="BD36" s="140">
        <f t="shared" si="12"/>
        <v>0</v>
      </c>
      <c r="BE36" s="140">
        <f t="shared" si="12"/>
        <v>0</v>
      </c>
      <c r="BF36" s="140">
        <f t="shared" si="12"/>
        <v>0</v>
      </c>
      <c r="BG36" s="140">
        <f t="shared" si="12"/>
        <v>0</v>
      </c>
      <c r="BH36" s="140">
        <f t="shared" si="12"/>
        <v>0</v>
      </c>
      <c r="BI36" s="140">
        <f t="shared" si="12"/>
        <v>0</v>
      </c>
      <c r="BJ36" s="140">
        <f t="shared" si="12"/>
        <v>0</v>
      </c>
      <c r="BK36" s="140">
        <f t="shared" si="12"/>
        <v>0</v>
      </c>
      <c r="BL36" s="140">
        <f t="shared" si="12"/>
        <v>0</v>
      </c>
      <c r="BM36" s="140">
        <f t="shared" si="12"/>
        <v>0</v>
      </c>
      <c r="BN36" s="140">
        <f t="shared" si="12"/>
        <v>0</v>
      </c>
      <c r="BO36" s="140">
        <f t="shared" si="12"/>
        <v>0</v>
      </c>
      <c r="BP36" s="140">
        <f t="shared" si="12"/>
        <v>0</v>
      </c>
      <c r="BQ36" s="140">
        <f t="shared" si="12"/>
        <v>0</v>
      </c>
      <c r="BR36" s="140">
        <f t="shared" si="12"/>
        <v>0</v>
      </c>
      <c r="BS36" s="140">
        <f t="shared" si="12"/>
        <v>0</v>
      </c>
      <c r="BT36" s="140">
        <f t="shared" si="12"/>
        <v>0</v>
      </c>
      <c r="BU36" s="140">
        <f t="shared" si="12"/>
        <v>0</v>
      </c>
      <c r="BV36" s="140">
        <f t="shared" ref="BV36:DY36" si="13">$E36*BV24</f>
        <v>0</v>
      </c>
      <c r="BW36" s="140">
        <f t="shared" si="13"/>
        <v>0</v>
      </c>
      <c r="BX36" s="140">
        <f t="shared" si="13"/>
        <v>0</v>
      </c>
      <c r="BY36" s="140">
        <f t="shared" si="13"/>
        <v>0</v>
      </c>
      <c r="BZ36" s="140">
        <f t="shared" si="13"/>
        <v>0</v>
      </c>
      <c r="CA36" s="140">
        <f t="shared" si="13"/>
        <v>0</v>
      </c>
      <c r="CB36" s="140">
        <f t="shared" si="13"/>
        <v>0</v>
      </c>
      <c r="CC36" s="140">
        <f t="shared" si="13"/>
        <v>0</v>
      </c>
      <c r="CD36" s="140">
        <f t="shared" si="13"/>
        <v>0</v>
      </c>
      <c r="CE36" s="140">
        <f t="shared" si="13"/>
        <v>0</v>
      </c>
      <c r="CF36" s="140">
        <f t="shared" si="13"/>
        <v>0</v>
      </c>
      <c r="CG36" s="140">
        <f t="shared" si="13"/>
        <v>0</v>
      </c>
      <c r="CH36" s="140">
        <f t="shared" si="13"/>
        <v>0</v>
      </c>
      <c r="CI36" s="140">
        <f t="shared" si="13"/>
        <v>0</v>
      </c>
      <c r="CJ36" s="140">
        <f t="shared" si="13"/>
        <v>0</v>
      </c>
      <c r="CK36" s="140">
        <f t="shared" si="13"/>
        <v>0</v>
      </c>
      <c r="CL36" s="140">
        <f t="shared" si="13"/>
        <v>0</v>
      </c>
      <c r="CM36" s="140">
        <f t="shared" si="13"/>
        <v>0</v>
      </c>
      <c r="CN36" s="140">
        <f t="shared" si="13"/>
        <v>0</v>
      </c>
      <c r="CO36" s="140">
        <f t="shared" si="13"/>
        <v>0</v>
      </c>
      <c r="CP36" s="140">
        <f t="shared" si="13"/>
        <v>0</v>
      </c>
      <c r="CQ36" s="140">
        <f t="shared" si="13"/>
        <v>0</v>
      </c>
      <c r="CR36" s="140">
        <f t="shared" si="13"/>
        <v>0</v>
      </c>
      <c r="CS36" s="140">
        <f t="shared" si="13"/>
        <v>0</v>
      </c>
      <c r="CT36" s="140">
        <f t="shared" si="13"/>
        <v>0</v>
      </c>
      <c r="CU36" s="140">
        <f t="shared" si="13"/>
        <v>0</v>
      </c>
      <c r="CV36" s="140">
        <f t="shared" si="13"/>
        <v>0</v>
      </c>
      <c r="CW36" s="140">
        <f t="shared" si="13"/>
        <v>0</v>
      </c>
      <c r="CX36" s="140">
        <f t="shared" si="13"/>
        <v>0</v>
      </c>
      <c r="CY36" s="140">
        <f t="shared" si="13"/>
        <v>0</v>
      </c>
      <c r="CZ36" s="140">
        <f t="shared" si="13"/>
        <v>0</v>
      </c>
      <c r="DA36" s="140">
        <f t="shared" si="13"/>
        <v>0</v>
      </c>
      <c r="DB36" s="140">
        <f t="shared" si="13"/>
        <v>0</v>
      </c>
      <c r="DC36" s="140">
        <f t="shared" si="13"/>
        <v>0</v>
      </c>
      <c r="DD36" s="140">
        <f t="shared" si="13"/>
        <v>0</v>
      </c>
      <c r="DE36" s="140">
        <f t="shared" si="13"/>
        <v>0</v>
      </c>
      <c r="DF36" s="140">
        <f t="shared" si="13"/>
        <v>0</v>
      </c>
      <c r="DG36" s="140">
        <f t="shared" si="13"/>
        <v>0</v>
      </c>
      <c r="DH36" s="140">
        <f t="shared" si="13"/>
        <v>0</v>
      </c>
      <c r="DI36" s="140">
        <f t="shared" si="13"/>
        <v>0</v>
      </c>
      <c r="DJ36" s="140">
        <f t="shared" si="13"/>
        <v>0</v>
      </c>
      <c r="DK36" s="140">
        <f t="shared" si="13"/>
        <v>0</v>
      </c>
      <c r="DL36" s="140">
        <f t="shared" si="13"/>
        <v>0</v>
      </c>
      <c r="DM36" s="140">
        <f t="shared" si="13"/>
        <v>0</v>
      </c>
      <c r="DN36" s="140">
        <f t="shared" si="13"/>
        <v>0</v>
      </c>
      <c r="DO36" s="140">
        <f t="shared" si="13"/>
        <v>0</v>
      </c>
      <c r="DP36" s="140">
        <f t="shared" si="13"/>
        <v>0</v>
      </c>
      <c r="DQ36" s="140">
        <f t="shared" si="13"/>
        <v>0</v>
      </c>
      <c r="DR36" s="140">
        <f t="shared" si="13"/>
        <v>0</v>
      </c>
      <c r="DS36" s="140">
        <f t="shared" si="13"/>
        <v>0</v>
      </c>
      <c r="DT36" s="140">
        <f t="shared" si="13"/>
        <v>0</v>
      </c>
      <c r="DU36" s="140">
        <f t="shared" si="13"/>
        <v>0</v>
      </c>
      <c r="DV36" s="140">
        <f t="shared" si="13"/>
        <v>0</v>
      </c>
      <c r="DW36" s="140">
        <f t="shared" si="13"/>
        <v>0</v>
      </c>
      <c r="DX36" s="140">
        <f t="shared" si="13"/>
        <v>0</v>
      </c>
      <c r="DY36" s="140">
        <f t="shared" si="13"/>
        <v>0</v>
      </c>
    </row>
    <row r="37" spans="1:129">
      <c r="C37" s="17" t="str">
        <f>Inputs!C51</f>
        <v>Unvorhergesehenes (Reserve)</v>
      </c>
      <c r="D37" s="8" t="s">
        <v>215</v>
      </c>
      <c r="E37" s="162">
        <f>Inputs!F51</f>
        <v>210</v>
      </c>
      <c r="F37" s="138">
        <f>Inputs!D51</f>
        <v>1</v>
      </c>
      <c r="I37" s="163">
        <f t="shared" si="3"/>
        <v>210</v>
      </c>
      <c r="J37" s="140">
        <f t="shared" ref="J37:BU37" si="14">$E37*J25</f>
        <v>42</v>
      </c>
      <c r="K37" s="140">
        <f t="shared" si="14"/>
        <v>42</v>
      </c>
      <c r="L37" s="140">
        <f t="shared" si="14"/>
        <v>63</v>
      </c>
      <c r="M37" s="140">
        <f t="shared" si="14"/>
        <v>31.5</v>
      </c>
      <c r="N37" s="140">
        <f t="shared" si="14"/>
        <v>31.5</v>
      </c>
      <c r="O37" s="140">
        <f t="shared" si="14"/>
        <v>0</v>
      </c>
      <c r="P37" s="140">
        <f t="shared" si="14"/>
        <v>0</v>
      </c>
      <c r="Q37" s="140">
        <f t="shared" si="14"/>
        <v>0</v>
      </c>
      <c r="R37" s="140">
        <f t="shared" si="14"/>
        <v>0</v>
      </c>
      <c r="S37" s="140">
        <f t="shared" si="14"/>
        <v>0</v>
      </c>
      <c r="T37" s="140">
        <f t="shared" si="14"/>
        <v>0</v>
      </c>
      <c r="U37" s="140">
        <f t="shared" si="14"/>
        <v>0</v>
      </c>
      <c r="V37" s="140">
        <f t="shared" si="14"/>
        <v>0</v>
      </c>
      <c r="W37" s="140">
        <f t="shared" si="14"/>
        <v>0</v>
      </c>
      <c r="X37" s="140">
        <f t="shared" si="14"/>
        <v>0</v>
      </c>
      <c r="Y37" s="140">
        <f t="shared" si="14"/>
        <v>0</v>
      </c>
      <c r="Z37" s="140">
        <f t="shared" si="14"/>
        <v>0</v>
      </c>
      <c r="AA37" s="140">
        <f t="shared" si="14"/>
        <v>0</v>
      </c>
      <c r="AB37" s="140">
        <f t="shared" si="14"/>
        <v>0</v>
      </c>
      <c r="AC37" s="140">
        <f t="shared" si="14"/>
        <v>0</v>
      </c>
      <c r="AD37" s="140">
        <f t="shared" si="14"/>
        <v>0</v>
      </c>
      <c r="AE37" s="140">
        <f t="shared" si="14"/>
        <v>0</v>
      </c>
      <c r="AF37" s="140">
        <f t="shared" si="14"/>
        <v>0</v>
      </c>
      <c r="AG37" s="140">
        <f t="shared" si="14"/>
        <v>0</v>
      </c>
      <c r="AH37" s="140">
        <f t="shared" si="14"/>
        <v>0</v>
      </c>
      <c r="AI37" s="140">
        <f t="shared" si="14"/>
        <v>0</v>
      </c>
      <c r="AJ37" s="140">
        <f t="shared" si="14"/>
        <v>0</v>
      </c>
      <c r="AK37" s="140">
        <f t="shared" si="14"/>
        <v>0</v>
      </c>
      <c r="AL37" s="140">
        <f t="shared" si="14"/>
        <v>0</v>
      </c>
      <c r="AM37" s="140">
        <f t="shared" si="14"/>
        <v>0</v>
      </c>
      <c r="AN37" s="140">
        <f t="shared" si="14"/>
        <v>0</v>
      </c>
      <c r="AO37" s="140">
        <f t="shared" si="14"/>
        <v>0</v>
      </c>
      <c r="AP37" s="140">
        <f t="shared" si="14"/>
        <v>0</v>
      </c>
      <c r="AQ37" s="140">
        <f t="shared" si="14"/>
        <v>0</v>
      </c>
      <c r="AR37" s="140">
        <f t="shared" si="14"/>
        <v>0</v>
      </c>
      <c r="AS37" s="140">
        <f t="shared" si="14"/>
        <v>0</v>
      </c>
      <c r="AT37" s="140">
        <f t="shared" si="14"/>
        <v>0</v>
      </c>
      <c r="AU37" s="140">
        <f t="shared" si="14"/>
        <v>0</v>
      </c>
      <c r="AV37" s="140">
        <f t="shared" si="14"/>
        <v>0</v>
      </c>
      <c r="AW37" s="140">
        <f t="shared" si="14"/>
        <v>0</v>
      </c>
      <c r="AX37" s="140">
        <f t="shared" si="14"/>
        <v>0</v>
      </c>
      <c r="AY37" s="140">
        <f t="shared" si="14"/>
        <v>0</v>
      </c>
      <c r="AZ37" s="140">
        <f t="shared" si="14"/>
        <v>0</v>
      </c>
      <c r="BA37" s="140">
        <f t="shared" si="14"/>
        <v>0</v>
      </c>
      <c r="BB37" s="140">
        <f t="shared" si="14"/>
        <v>0</v>
      </c>
      <c r="BC37" s="140">
        <f t="shared" si="14"/>
        <v>0</v>
      </c>
      <c r="BD37" s="140">
        <f t="shared" si="14"/>
        <v>0</v>
      </c>
      <c r="BE37" s="140">
        <f t="shared" si="14"/>
        <v>0</v>
      </c>
      <c r="BF37" s="140">
        <f t="shared" si="14"/>
        <v>0</v>
      </c>
      <c r="BG37" s="140">
        <f t="shared" si="14"/>
        <v>0</v>
      </c>
      <c r="BH37" s="140">
        <f t="shared" si="14"/>
        <v>0</v>
      </c>
      <c r="BI37" s="140">
        <f t="shared" si="14"/>
        <v>0</v>
      </c>
      <c r="BJ37" s="140">
        <f t="shared" si="14"/>
        <v>0</v>
      </c>
      <c r="BK37" s="140">
        <f t="shared" si="14"/>
        <v>0</v>
      </c>
      <c r="BL37" s="140">
        <f t="shared" si="14"/>
        <v>0</v>
      </c>
      <c r="BM37" s="140">
        <f t="shared" si="14"/>
        <v>0</v>
      </c>
      <c r="BN37" s="140">
        <f t="shared" si="14"/>
        <v>0</v>
      </c>
      <c r="BO37" s="140">
        <f t="shared" si="14"/>
        <v>0</v>
      </c>
      <c r="BP37" s="140">
        <f t="shared" si="14"/>
        <v>0</v>
      </c>
      <c r="BQ37" s="140">
        <f t="shared" si="14"/>
        <v>0</v>
      </c>
      <c r="BR37" s="140">
        <f t="shared" si="14"/>
        <v>0</v>
      </c>
      <c r="BS37" s="140">
        <f t="shared" si="14"/>
        <v>0</v>
      </c>
      <c r="BT37" s="140">
        <f t="shared" si="14"/>
        <v>0</v>
      </c>
      <c r="BU37" s="140">
        <f t="shared" si="14"/>
        <v>0</v>
      </c>
      <c r="BV37" s="140">
        <f t="shared" ref="BV37:DY37" si="15">$E37*BV25</f>
        <v>0</v>
      </c>
      <c r="BW37" s="140">
        <f t="shared" si="15"/>
        <v>0</v>
      </c>
      <c r="BX37" s="140">
        <f t="shared" si="15"/>
        <v>0</v>
      </c>
      <c r="BY37" s="140">
        <f t="shared" si="15"/>
        <v>0</v>
      </c>
      <c r="BZ37" s="140">
        <f t="shared" si="15"/>
        <v>0</v>
      </c>
      <c r="CA37" s="140">
        <f t="shared" si="15"/>
        <v>0</v>
      </c>
      <c r="CB37" s="140">
        <f t="shared" si="15"/>
        <v>0</v>
      </c>
      <c r="CC37" s="140">
        <f t="shared" si="15"/>
        <v>0</v>
      </c>
      <c r="CD37" s="140">
        <f t="shared" si="15"/>
        <v>0</v>
      </c>
      <c r="CE37" s="140">
        <f t="shared" si="15"/>
        <v>0</v>
      </c>
      <c r="CF37" s="140">
        <f t="shared" si="15"/>
        <v>0</v>
      </c>
      <c r="CG37" s="140">
        <f t="shared" si="15"/>
        <v>0</v>
      </c>
      <c r="CH37" s="140">
        <f t="shared" si="15"/>
        <v>0</v>
      </c>
      <c r="CI37" s="140">
        <f t="shared" si="15"/>
        <v>0</v>
      </c>
      <c r="CJ37" s="140">
        <f t="shared" si="15"/>
        <v>0</v>
      </c>
      <c r="CK37" s="140">
        <f t="shared" si="15"/>
        <v>0</v>
      </c>
      <c r="CL37" s="140">
        <f t="shared" si="15"/>
        <v>0</v>
      </c>
      <c r="CM37" s="140">
        <f t="shared" si="15"/>
        <v>0</v>
      </c>
      <c r="CN37" s="140">
        <f t="shared" si="15"/>
        <v>0</v>
      </c>
      <c r="CO37" s="140">
        <f t="shared" si="15"/>
        <v>0</v>
      </c>
      <c r="CP37" s="140">
        <f t="shared" si="15"/>
        <v>0</v>
      </c>
      <c r="CQ37" s="140">
        <f t="shared" si="15"/>
        <v>0</v>
      </c>
      <c r="CR37" s="140">
        <f t="shared" si="15"/>
        <v>0</v>
      </c>
      <c r="CS37" s="140">
        <f t="shared" si="15"/>
        <v>0</v>
      </c>
      <c r="CT37" s="140">
        <f t="shared" si="15"/>
        <v>0</v>
      </c>
      <c r="CU37" s="140">
        <f t="shared" si="15"/>
        <v>0</v>
      </c>
      <c r="CV37" s="140">
        <f t="shared" si="15"/>
        <v>0</v>
      </c>
      <c r="CW37" s="140">
        <f t="shared" si="15"/>
        <v>0</v>
      </c>
      <c r="CX37" s="140">
        <f t="shared" si="15"/>
        <v>0</v>
      </c>
      <c r="CY37" s="140">
        <f t="shared" si="15"/>
        <v>0</v>
      </c>
      <c r="CZ37" s="140">
        <f t="shared" si="15"/>
        <v>0</v>
      </c>
      <c r="DA37" s="140">
        <f t="shared" si="15"/>
        <v>0</v>
      </c>
      <c r="DB37" s="140">
        <f t="shared" si="15"/>
        <v>0</v>
      </c>
      <c r="DC37" s="140">
        <f t="shared" si="15"/>
        <v>0</v>
      </c>
      <c r="DD37" s="140">
        <f t="shared" si="15"/>
        <v>0</v>
      </c>
      <c r="DE37" s="140">
        <f t="shared" si="15"/>
        <v>0</v>
      </c>
      <c r="DF37" s="140">
        <f t="shared" si="15"/>
        <v>0</v>
      </c>
      <c r="DG37" s="140">
        <f t="shared" si="15"/>
        <v>0</v>
      </c>
      <c r="DH37" s="140">
        <f t="shared" si="15"/>
        <v>0</v>
      </c>
      <c r="DI37" s="140">
        <f t="shared" si="15"/>
        <v>0</v>
      </c>
      <c r="DJ37" s="140">
        <f t="shared" si="15"/>
        <v>0</v>
      </c>
      <c r="DK37" s="140">
        <f t="shared" si="15"/>
        <v>0</v>
      </c>
      <c r="DL37" s="140">
        <f t="shared" si="15"/>
        <v>0</v>
      </c>
      <c r="DM37" s="140">
        <f t="shared" si="15"/>
        <v>0</v>
      </c>
      <c r="DN37" s="140">
        <f t="shared" si="15"/>
        <v>0</v>
      </c>
      <c r="DO37" s="140">
        <f t="shared" si="15"/>
        <v>0</v>
      </c>
      <c r="DP37" s="140">
        <f t="shared" si="15"/>
        <v>0</v>
      </c>
      <c r="DQ37" s="140">
        <f t="shared" si="15"/>
        <v>0</v>
      </c>
      <c r="DR37" s="140">
        <f t="shared" si="15"/>
        <v>0</v>
      </c>
      <c r="DS37" s="140">
        <f t="shared" si="15"/>
        <v>0</v>
      </c>
      <c r="DT37" s="140">
        <f t="shared" si="15"/>
        <v>0</v>
      </c>
      <c r="DU37" s="140">
        <f t="shared" si="15"/>
        <v>0</v>
      </c>
      <c r="DV37" s="140">
        <f t="shared" si="15"/>
        <v>0</v>
      </c>
      <c r="DW37" s="140">
        <f t="shared" si="15"/>
        <v>0</v>
      </c>
      <c r="DX37" s="140">
        <f t="shared" si="15"/>
        <v>0</v>
      </c>
      <c r="DY37" s="140">
        <f t="shared" si="15"/>
        <v>0</v>
      </c>
    </row>
    <row r="38" spans="1:129">
      <c r="C38" s="17" t="str">
        <f>Inputs!C52</f>
        <v>frei</v>
      </c>
      <c r="D38" s="8" t="s">
        <v>215</v>
      </c>
      <c r="E38" s="162">
        <f>Inputs!F52</f>
        <v>0</v>
      </c>
      <c r="F38" s="138">
        <f>Inputs!D52</f>
        <v>1</v>
      </c>
      <c r="I38" s="163">
        <f t="shared" si="3"/>
        <v>0</v>
      </c>
      <c r="J38" s="140">
        <f t="shared" ref="J38:BU38" si="16">$E38*J26</f>
        <v>0</v>
      </c>
      <c r="K38" s="140">
        <f t="shared" si="16"/>
        <v>0</v>
      </c>
      <c r="L38" s="140">
        <f t="shared" si="16"/>
        <v>0</v>
      </c>
      <c r="M38" s="140">
        <f t="shared" si="16"/>
        <v>0</v>
      </c>
      <c r="N38" s="140">
        <f t="shared" si="16"/>
        <v>0</v>
      </c>
      <c r="O38" s="140">
        <f t="shared" si="16"/>
        <v>0</v>
      </c>
      <c r="P38" s="140">
        <f t="shared" si="16"/>
        <v>0</v>
      </c>
      <c r="Q38" s="140">
        <f t="shared" si="16"/>
        <v>0</v>
      </c>
      <c r="R38" s="140">
        <f t="shared" si="16"/>
        <v>0</v>
      </c>
      <c r="S38" s="140">
        <f t="shared" si="16"/>
        <v>0</v>
      </c>
      <c r="T38" s="140">
        <f t="shared" si="16"/>
        <v>0</v>
      </c>
      <c r="U38" s="140">
        <f t="shared" si="16"/>
        <v>0</v>
      </c>
      <c r="V38" s="140">
        <f t="shared" si="16"/>
        <v>0</v>
      </c>
      <c r="W38" s="140">
        <f t="shared" si="16"/>
        <v>0</v>
      </c>
      <c r="X38" s="140">
        <f t="shared" si="16"/>
        <v>0</v>
      </c>
      <c r="Y38" s="140">
        <f t="shared" si="16"/>
        <v>0</v>
      </c>
      <c r="Z38" s="140">
        <f t="shared" si="16"/>
        <v>0</v>
      </c>
      <c r="AA38" s="140">
        <f t="shared" si="16"/>
        <v>0</v>
      </c>
      <c r="AB38" s="140">
        <f t="shared" si="16"/>
        <v>0</v>
      </c>
      <c r="AC38" s="140">
        <f t="shared" si="16"/>
        <v>0</v>
      </c>
      <c r="AD38" s="140">
        <f t="shared" si="16"/>
        <v>0</v>
      </c>
      <c r="AE38" s="140">
        <f t="shared" si="16"/>
        <v>0</v>
      </c>
      <c r="AF38" s="140">
        <f t="shared" si="16"/>
        <v>0</v>
      </c>
      <c r="AG38" s="140">
        <f t="shared" si="16"/>
        <v>0</v>
      </c>
      <c r="AH38" s="140">
        <f t="shared" si="16"/>
        <v>0</v>
      </c>
      <c r="AI38" s="140">
        <f t="shared" si="16"/>
        <v>0</v>
      </c>
      <c r="AJ38" s="140">
        <f t="shared" si="16"/>
        <v>0</v>
      </c>
      <c r="AK38" s="140">
        <f t="shared" si="16"/>
        <v>0</v>
      </c>
      <c r="AL38" s="140">
        <f t="shared" si="16"/>
        <v>0</v>
      </c>
      <c r="AM38" s="140">
        <f t="shared" si="16"/>
        <v>0</v>
      </c>
      <c r="AN38" s="140">
        <f t="shared" si="16"/>
        <v>0</v>
      </c>
      <c r="AO38" s="140">
        <f t="shared" si="16"/>
        <v>0</v>
      </c>
      <c r="AP38" s="140">
        <f t="shared" si="16"/>
        <v>0</v>
      </c>
      <c r="AQ38" s="140">
        <f t="shared" si="16"/>
        <v>0</v>
      </c>
      <c r="AR38" s="140">
        <f t="shared" si="16"/>
        <v>0</v>
      </c>
      <c r="AS38" s="140">
        <f t="shared" si="16"/>
        <v>0</v>
      </c>
      <c r="AT38" s="140">
        <f t="shared" si="16"/>
        <v>0</v>
      </c>
      <c r="AU38" s="140">
        <f t="shared" si="16"/>
        <v>0</v>
      </c>
      <c r="AV38" s="140">
        <f t="shared" si="16"/>
        <v>0</v>
      </c>
      <c r="AW38" s="140">
        <f t="shared" si="16"/>
        <v>0</v>
      </c>
      <c r="AX38" s="140">
        <f t="shared" si="16"/>
        <v>0</v>
      </c>
      <c r="AY38" s="140">
        <f t="shared" si="16"/>
        <v>0</v>
      </c>
      <c r="AZ38" s="140">
        <f t="shared" si="16"/>
        <v>0</v>
      </c>
      <c r="BA38" s="140">
        <f t="shared" si="16"/>
        <v>0</v>
      </c>
      <c r="BB38" s="140">
        <f t="shared" si="16"/>
        <v>0</v>
      </c>
      <c r="BC38" s="140">
        <f t="shared" si="16"/>
        <v>0</v>
      </c>
      <c r="BD38" s="140">
        <f t="shared" si="16"/>
        <v>0</v>
      </c>
      <c r="BE38" s="140">
        <f t="shared" si="16"/>
        <v>0</v>
      </c>
      <c r="BF38" s="140">
        <f t="shared" si="16"/>
        <v>0</v>
      </c>
      <c r="BG38" s="140">
        <f t="shared" si="16"/>
        <v>0</v>
      </c>
      <c r="BH38" s="140">
        <f t="shared" si="16"/>
        <v>0</v>
      </c>
      <c r="BI38" s="140">
        <f t="shared" si="16"/>
        <v>0</v>
      </c>
      <c r="BJ38" s="140">
        <f t="shared" si="16"/>
        <v>0</v>
      </c>
      <c r="BK38" s="140">
        <f t="shared" si="16"/>
        <v>0</v>
      </c>
      <c r="BL38" s="140">
        <f t="shared" si="16"/>
        <v>0</v>
      </c>
      <c r="BM38" s="140">
        <f t="shared" si="16"/>
        <v>0</v>
      </c>
      <c r="BN38" s="140">
        <f t="shared" si="16"/>
        <v>0</v>
      </c>
      <c r="BO38" s="140">
        <f t="shared" si="16"/>
        <v>0</v>
      </c>
      <c r="BP38" s="140">
        <f t="shared" si="16"/>
        <v>0</v>
      </c>
      <c r="BQ38" s="140">
        <f t="shared" si="16"/>
        <v>0</v>
      </c>
      <c r="BR38" s="140">
        <f t="shared" si="16"/>
        <v>0</v>
      </c>
      <c r="BS38" s="140">
        <f t="shared" si="16"/>
        <v>0</v>
      </c>
      <c r="BT38" s="140">
        <f t="shared" si="16"/>
        <v>0</v>
      </c>
      <c r="BU38" s="140">
        <f t="shared" si="16"/>
        <v>0</v>
      </c>
      <c r="BV38" s="140">
        <f t="shared" ref="BV38:DY38" si="17">$E38*BV26</f>
        <v>0</v>
      </c>
      <c r="BW38" s="140">
        <f t="shared" si="17"/>
        <v>0</v>
      </c>
      <c r="BX38" s="140">
        <f t="shared" si="17"/>
        <v>0</v>
      </c>
      <c r="BY38" s="140">
        <f t="shared" si="17"/>
        <v>0</v>
      </c>
      <c r="BZ38" s="140">
        <f t="shared" si="17"/>
        <v>0</v>
      </c>
      <c r="CA38" s="140">
        <f t="shared" si="17"/>
        <v>0</v>
      </c>
      <c r="CB38" s="140">
        <f t="shared" si="17"/>
        <v>0</v>
      </c>
      <c r="CC38" s="140">
        <f t="shared" si="17"/>
        <v>0</v>
      </c>
      <c r="CD38" s="140">
        <f t="shared" si="17"/>
        <v>0</v>
      </c>
      <c r="CE38" s="140">
        <f t="shared" si="17"/>
        <v>0</v>
      </c>
      <c r="CF38" s="140">
        <f t="shared" si="17"/>
        <v>0</v>
      </c>
      <c r="CG38" s="140">
        <f t="shared" si="17"/>
        <v>0</v>
      </c>
      <c r="CH38" s="140">
        <f t="shared" si="17"/>
        <v>0</v>
      </c>
      <c r="CI38" s="140">
        <f t="shared" si="17"/>
        <v>0</v>
      </c>
      <c r="CJ38" s="140">
        <f t="shared" si="17"/>
        <v>0</v>
      </c>
      <c r="CK38" s="140">
        <f t="shared" si="17"/>
        <v>0</v>
      </c>
      <c r="CL38" s="140">
        <f t="shared" si="17"/>
        <v>0</v>
      </c>
      <c r="CM38" s="140">
        <f t="shared" si="17"/>
        <v>0</v>
      </c>
      <c r="CN38" s="140">
        <f t="shared" si="17"/>
        <v>0</v>
      </c>
      <c r="CO38" s="140">
        <f t="shared" si="17"/>
        <v>0</v>
      </c>
      <c r="CP38" s="140">
        <f t="shared" si="17"/>
        <v>0</v>
      </c>
      <c r="CQ38" s="140">
        <f t="shared" si="17"/>
        <v>0</v>
      </c>
      <c r="CR38" s="140">
        <f t="shared" si="17"/>
        <v>0</v>
      </c>
      <c r="CS38" s="140">
        <f t="shared" si="17"/>
        <v>0</v>
      </c>
      <c r="CT38" s="140">
        <f t="shared" si="17"/>
        <v>0</v>
      </c>
      <c r="CU38" s="140">
        <f t="shared" si="17"/>
        <v>0</v>
      </c>
      <c r="CV38" s="140">
        <f t="shared" si="17"/>
        <v>0</v>
      </c>
      <c r="CW38" s="140">
        <f t="shared" si="17"/>
        <v>0</v>
      </c>
      <c r="CX38" s="140">
        <f t="shared" si="17"/>
        <v>0</v>
      </c>
      <c r="CY38" s="140">
        <f t="shared" si="17"/>
        <v>0</v>
      </c>
      <c r="CZ38" s="140">
        <f t="shared" si="17"/>
        <v>0</v>
      </c>
      <c r="DA38" s="140">
        <f t="shared" si="17"/>
        <v>0</v>
      </c>
      <c r="DB38" s="140">
        <f t="shared" si="17"/>
        <v>0</v>
      </c>
      <c r="DC38" s="140">
        <f t="shared" si="17"/>
        <v>0</v>
      </c>
      <c r="DD38" s="140">
        <f t="shared" si="17"/>
        <v>0</v>
      </c>
      <c r="DE38" s="140">
        <f t="shared" si="17"/>
        <v>0</v>
      </c>
      <c r="DF38" s="140">
        <f t="shared" si="17"/>
        <v>0</v>
      </c>
      <c r="DG38" s="140">
        <f t="shared" si="17"/>
        <v>0</v>
      </c>
      <c r="DH38" s="140">
        <f t="shared" si="17"/>
        <v>0</v>
      </c>
      <c r="DI38" s="140">
        <f t="shared" si="17"/>
        <v>0</v>
      </c>
      <c r="DJ38" s="140">
        <f t="shared" si="17"/>
        <v>0</v>
      </c>
      <c r="DK38" s="140">
        <f t="shared" si="17"/>
        <v>0</v>
      </c>
      <c r="DL38" s="140">
        <f t="shared" si="17"/>
        <v>0</v>
      </c>
      <c r="DM38" s="140">
        <f t="shared" si="17"/>
        <v>0</v>
      </c>
      <c r="DN38" s="140">
        <f t="shared" si="17"/>
        <v>0</v>
      </c>
      <c r="DO38" s="140">
        <f t="shared" si="17"/>
        <v>0</v>
      </c>
      <c r="DP38" s="140">
        <f t="shared" si="17"/>
        <v>0</v>
      </c>
      <c r="DQ38" s="140">
        <f t="shared" si="17"/>
        <v>0</v>
      </c>
      <c r="DR38" s="140">
        <f t="shared" si="17"/>
        <v>0</v>
      </c>
      <c r="DS38" s="140">
        <f t="shared" si="17"/>
        <v>0</v>
      </c>
      <c r="DT38" s="140">
        <f t="shared" si="17"/>
        <v>0</v>
      </c>
      <c r="DU38" s="140">
        <f t="shared" si="17"/>
        <v>0</v>
      </c>
      <c r="DV38" s="140">
        <f t="shared" si="17"/>
        <v>0</v>
      </c>
      <c r="DW38" s="140">
        <f t="shared" si="17"/>
        <v>0</v>
      </c>
      <c r="DX38" s="140">
        <f t="shared" si="17"/>
        <v>0</v>
      </c>
      <c r="DY38" s="140">
        <f t="shared" si="17"/>
        <v>0</v>
      </c>
    </row>
    <row r="39" spans="1:129">
      <c r="C39" s="17" t="str">
        <f>Inputs!C53</f>
        <v>frei</v>
      </c>
      <c r="D39" s="8" t="s">
        <v>215</v>
      </c>
      <c r="E39" s="162">
        <f>Inputs!F53</f>
        <v>0</v>
      </c>
      <c r="F39" s="138">
        <f>Inputs!D53</f>
        <v>1</v>
      </c>
      <c r="I39" s="163">
        <f t="shared" si="3"/>
        <v>0</v>
      </c>
      <c r="J39" s="140">
        <f t="shared" ref="J39:BU39" si="18">$E39*J27</f>
        <v>0</v>
      </c>
      <c r="K39" s="140">
        <f t="shared" si="18"/>
        <v>0</v>
      </c>
      <c r="L39" s="140">
        <f t="shared" si="18"/>
        <v>0</v>
      </c>
      <c r="M39" s="140">
        <f t="shared" si="18"/>
        <v>0</v>
      </c>
      <c r="N39" s="140">
        <f t="shared" si="18"/>
        <v>0</v>
      </c>
      <c r="O39" s="140">
        <f t="shared" si="18"/>
        <v>0</v>
      </c>
      <c r="P39" s="140">
        <f t="shared" si="18"/>
        <v>0</v>
      </c>
      <c r="Q39" s="140">
        <f t="shared" si="18"/>
        <v>0</v>
      </c>
      <c r="R39" s="140">
        <f t="shared" si="18"/>
        <v>0</v>
      </c>
      <c r="S39" s="140">
        <f t="shared" si="18"/>
        <v>0</v>
      </c>
      <c r="T39" s="140">
        <f t="shared" si="18"/>
        <v>0</v>
      </c>
      <c r="U39" s="140">
        <f t="shared" si="18"/>
        <v>0</v>
      </c>
      <c r="V39" s="140">
        <f t="shared" si="18"/>
        <v>0</v>
      </c>
      <c r="W39" s="140">
        <f t="shared" si="18"/>
        <v>0</v>
      </c>
      <c r="X39" s="140">
        <f t="shared" si="18"/>
        <v>0</v>
      </c>
      <c r="Y39" s="140">
        <f t="shared" si="18"/>
        <v>0</v>
      </c>
      <c r="Z39" s="140">
        <f t="shared" si="18"/>
        <v>0</v>
      </c>
      <c r="AA39" s="140">
        <f t="shared" si="18"/>
        <v>0</v>
      </c>
      <c r="AB39" s="140">
        <f t="shared" si="18"/>
        <v>0</v>
      </c>
      <c r="AC39" s="140">
        <f t="shared" si="18"/>
        <v>0</v>
      </c>
      <c r="AD39" s="140">
        <f t="shared" si="18"/>
        <v>0</v>
      </c>
      <c r="AE39" s="140">
        <f t="shared" si="18"/>
        <v>0</v>
      </c>
      <c r="AF39" s="140">
        <f t="shared" si="18"/>
        <v>0</v>
      </c>
      <c r="AG39" s="140">
        <f t="shared" si="18"/>
        <v>0</v>
      </c>
      <c r="AH39" s="140">
        <f t="shared" si="18"/>
        <v>0</v>
      </c>
      <c r="AI39" s="140">
        <f t="shared" si="18"/>
        <v>0</v>
      </c>
      <c r="AJ39" s="140">
        <f t="shared" si="18"/>
        <v>0</v>
      </c>
      <c r="AK39" s="140">
        <f t="shared" si="18"/>
        <v>0</v>
      </c>
      <c r="AL39" s="140">
        <f t="shared" si="18"/>
        <v>0</v>
      </c>
      <c r="AM39" s="140">
        <f t="shared" si="18"/>
        <v>0</v>
      </c>
      <c r="AN39" s="140">
        <f t="shared" si="18"/>
        <v>0</v>
      </c>
      <c r="AO39" s="140">
        <f t="shared" si="18"/>
        <v>0</v>
      </c>
      <c r="AP39" s="140">
        <f t="shared" si="18"/>
        <v>0</v>
      </c>
      <c r="AQ39" s="140">
        <f t="shared" si="18"/>
        <v>0</v>
      </c>
      <c r="AR39" s="140">
        <f t="shared" si="18"/>
        <v>0</v>
      </c>
      <c r="AS39" s="140">
        <f t="shared" si="18"/>
        <v>0</v>
      </c>
      <c r="AT39" s="140">
        <f t="shared" si="18"/>
        <v>0</v>
      </c>
      <c r="AU39" s="140">
        <f t="shared" si="18"/>
        <v>0</v>
      </c>
      <c r="AV39" s="140">
        <f t="shared" si="18"/>
        <v>0</v>
      </c>
      <c r="AW39" s="140">
        <f t="shared" si="18"/>
        <v>0</v>
      </c>
      <c r="AX39" s="140">
        <f t="shared" si="18"/>
        <v>0</v>
      </c>
      <c r="AY39" s="140">
        <f t="shared" si="18"/>
        <v>0</v>
      </c>
      <c r="AZ39" s="140">
        <f t="shared" si="18"/>
        <v>0</v>
      </c>
      <c r="BA39" s="140">
        <f t="shared" si="18"/>
        <v>0</v>
      </c>
      <c r="BB39" s="140">
        <f t="shared" si="18"/>
        <v>0</v>
      </c>
      <c r="BC39" s="140">
        <f t="shared" si="18"/>
        <v>0</v>
      </c>
      <c r="BD39" s="140">
        <f t="shared" si="18"/>
        <v>0</v>
      </c>
      <c r="BE39" s="140">
        <f t="shared" si="18"/>
        <v>0</v>
      </c>
      <c r="BF39" s="140">
        <f t="shared" si="18"/>
        <v>0</v>
      </c>
      <c r="BG39" s="140">
        <f t="shared" si="18"/>
        <v>0</v>
      </c>
      <c r="BH39" s="140">
        <f t="shared" si="18"/>
        <v>0</v>
      </c>
      <c r="BI39" s="140">
        <f t="shared" si="18"/>
        <v>0</v>
      </c>
      <c r="BJ39" s="140">
        <f t="shared" si="18"/>
        <v>0</v>
      </c>
      <c r="BK39" s="140">
        <f t="shared" si="18"/>
        <v>0</v>
      </c>
      <c r="BL39" s="140">
        <f t="shared" si="18"/>
        <v>0</v>
      </c>
      <c r="BM39" s="140">
        <f t="shared" si="18"/>
        <v>0</v>
      </c>
      <c r="BN39" s="140">
        <f t="shared" si="18"/>
        <v>0</v>
      </c>
      <c r="BO39" s="140">
        <f t="shared" si="18"/>
        <v>0</v>
      </c>
      <c r="BP39" s="140">
        <f t="shared" si="18"/>
        <v>0</v>
      </c>
      <c r="BQ39" s="140">
        <f t="shared" si="18"/>
        <v>0</v>
      </c>
      <c r="BR39" s="140">
        <f t="shared" si="18"/>
        <v>0</v>
      </c>
      <c r="BS39" s="140">
        <f t="shared" si="18"/>
        <v>0</v>
      </c>
      <c r="BT39" s="140">
        <f t="shared" si="18"/>
        <v>0</v>
      </c>
      <c r="BU39" s="140">
        <f t="shared" si="18"/>
        <v>0</v>
      </c>
      <c r="BV39" s="140">
        <f t="shared" ref="BV39:DY39" si="19">$E39*BV27</f>
        <v>0</v>
      </c>
      <c r="BW39" s="140">
        <f t="shared" si="19"/>
        <v>0</v>
      </c>
      <c r="BX39" s="140">
        <f t="shared" si="19"/>
        <v>0</v>
      </c>
      <c r="BY39" s="140">
        <f t="shared" si="19"/>
        <v>0</v>
      </c>
      <c r="BZ39" s="140">
        <f t="shared" si="19"/>
        <v>0</v>
      </c>
      <c r="CA39" s="140">
        <f t="shared" si="19"/>
        <v>0</v>
      </c>
      <c r="CB39" s="140">
        <f t="shared" si="19"/>
        <v>0</v>
      </c>
      <c r="CC39" s="140">
        <f t="shared" si="19"/>
        <v>0</v>
      </c>
      <c r="CD39" s="140">
        <f t="shared" si="19"/>
        <v>0</v>
      </c>
      <c r="CE39" s="140">
        <f t="shared" si="19"/>
        <v>0</v>
      </c>
      <c r="CF39" s="140">
        <f t="shared" si="19"/>
        <v>0</v>
      </c>
      <c r="CG39" s="140">
        <f t="shared" si="19"/>
        <v>0</v>
      </c>
      <c r="CH39" s="140">
        <f t="shared" si="19"/>
        <v>0</v>
      </c>
      <c r="CI39" s="140">
        <f t="shared" si="19"/>
        <v>0</v>
      </c>
      <c r="CJ39" s="140">
        <f t="shared" si="19"/>
        <v>0</v>
      </c>
      <c r="CK39" s="140">
        <f t="shared" si="19"/>
        <v>0</v>
      </c>
      <c r="CL39" s="140">
        <f t="shared" si="19"/>
        <v>0</v>
      </c>
      <c r="CM39" s="140">
        <f t="shared" si="19"/>
        <v>0</v>
      </c>
      <c r="CN39" s="140">
        <f t="shared" si="19"/>
        <v>0</v>
      </c>
      <c r="CO39" s="140">
        <f t="shared" si="19"/>
        <v>0</v>
      </c>
      <c r="CP39" s="140">
        <f t="shared" si="19"/>
        <v>0</v>
      </c>
      <c r="CQ39" s="140">
        <f t="shared" si="19"/>
        <v>0</v>
      </c>
      <c r="CR39" s="140">
        <f t="shared" si="19"/>
        <v>0</v>
      </c>
      <c r="CS39" s="140">
        <f t="shared" si="19"/>
        <v>0</v>
      </c>
      <c r="CT39" s="140">
        <f t="shared" si="19"/>
        <v>0</v>
      </c>
      <c r="CU39" s="140">
        <f t="shared" si="19"/>
        <v>0</v>
      </c>
      <c r="CV39" s="140">
        <f t="shared" si="19"/>
        <v>0</v>
      </c>
      <c r="CW39" s="140">
        <f t="shared" si="19"/>
        <v>0</v>
      </c>
      <c r="CX39" s="140">
        <f t="shared" si="19"/>
        <v>0</v>
      </c>
      <c r="CY39" s="140">
        <f t="shared" si="19"/>
        <v>0</v>
      </c>
      <c r="CZ39" s="140">
        <f t="shared" si="19"/>
        <v>0</v>
      </c>
      <c r="DA39" s="140">
        <f t="shared" si="19"/>
        <v>0</v>
      </c>
      <c r="DB39" s="140">
        <f t="shared" si="19"/>
        <v>0</v>
      </c>
      <c r="DC39" s="140">
        <f t="shared" si="19"/>
        <v>0</v>
      </c>
      <c r="DD39" s="140">
        <f t="shared" si="19"/>
        <v>0</v>
      </c>
      <c r="DE39" s="140">
        <f t="shared" si="19"/>
        <v>0</v>
      </c>
      <c r="DF39" s="140">
        <f t="shared" si="19"/>
        <v>0</v>
      </c>
      <c r="DG39" s="140">
        <f t="shared" si="19"/>
        <v>0</v>
      </c>
      <c r="DH39" s="140">
        <f t="shared" si="19"/>
        <v>0</v>
      </c>
      <c r="DI39" s="140">
        <f t="shared" si="19"/>
        <v>0</v>
      </c>
      <c r="DJ39" s="140">
        <f t="shared" si="19"/>
        <v>0</v>
      </c>
      <c r="DK39" s="140">
        <f t="shared" si="19"/>
        <v>0</v>
      </c>
      <c r="DL39" s="140">
        <f t="shared" si="19"/>
        <v>0</v>
      </c>
      <c r="DM39" s="140">
        <f t="shared" si="19"/>
        <v>0</v>
      </c>
      <c r="DN39" s="140">
        <f t="shared" si="19"/>
        <v>0</v>
      </c>
      <c r="DO39" s="140">
        <f t="shared" si="19"/>
        <v>0</v>
      </c>
      <c r="DP39" s="140">
        <f t="shared" si="19"/>
        <v>0</v>
      </c>
      <c r="DQ39" s="140">
        <f t="shared" si="19"/>
        <v>0</v>
      </c>
      <c r="DR39" s="140">
        <f t="shared" si="19"/>
        <v>0</v>
      </c>
      <c r="DS39" s="140">
        <f t="shared" si="19"/>
        <v>0</v>
      </c>
      <c r="DT39" s="140">
        <f t="shared" si="19"/>
        <v>0</v>
      </c>
      <c r="DU39" s="140">
        <f t="shared" si="19"/>
        <v>0</v>
      </c>
      <c r="DV39" s="140">
        <f t="shared" si="19"/>
        <v>0</v>
      </c>
      <c r="DW39" s="140">
        <f t="shared" si="19"/>
        <v>0</v>
      </c>
      <c r="DX39" s="140">
        <f t="shared" si="19"/>
        <v>0</v>
      </c>
      <c r="DY39" s="140">
        <f t="shared" si="19"/>
        <v>0</v>
      </c>
    </row>
    <row r="40" spans="1:129">
      <c r="C40" s="17" t="str">
        <f>Inputs!C54</f>
        <v>frei</v>
      </c>
      <c r="D40" s="8" t="s">
        <v>215</v>
      </c>
      <c r="E40" s="162">
        <f>Inputs!F54</f>
        <v>0</v>
      </c>
      <c r="F40" s="138">
        <f>Inputs!D54</f>
        <v>1</v>
      </c>
      <c r="I40" s="163">
        <f t="shared" si="3"/>
        <v>0</v>
      </c>
      <c r="J40" s="140">
        <f t="shared" ref="J40:BU40" si="20">$E40*J28</f>
        <v>0</v>
      </c>
      <c r="K40" s="140">
        <f t="shared" si="20"/>
        <v>0</v>
      </c>
      <c r="L40" s="140">
        <f t="shared" si="20"/>
        <v>0</v>
      </c>
      <c r="M40" s="140">
        <f t="shared" si="20"/>
        <v>0</v>
      </c>
      <c r="N40" s="140">
        <f t="shared" si="20"/>
        <v>0</v>
      </c>
      <c r="O40" s="140">
        <f t="shared" si="20"/>
        <v>0</v>
      </c>
      <c r="P40" s="140">
        <f t="shared" si="20"/>
        <v>0</v>
      </c>
      <c r="Q40" s="140">
        <f t="shared" si="20"/>
        <v>0</v>
      </c>
      <c r="R40" s="140">
        <f t="shared" si="20"/>
        <v>0</v>
      </c>
      <c r="S40" s="140">
        <f t="shared" si="20"/>
        <v>0</v>
      </c>
      <c r="T40" s="140">
        <f t="shared" si="20"/>
        <v>0</v>
      </c>
      <c r="U40" s="140">
        <f t="shared" si="20"/>
        <v>0</v>
      </c>
      <c r="V40" s="140">
        <f t="shared" si="20"/>
        <v>0</v>
      </c>
      <c r="W40" s="140">
        <f t="shared" si="20"/>
        <v>0</v>
      </c>
      <c r="X40" s="140">
        <f t="shared" si="20"/>
        <v>0</v>
      </c>
      <c r="Y40" s="140">
        <f t="shared" si="20"/>
        <v>0</v>
      </c>
      <c r="Z40" s="140">
        <f t="shared" si="20"/>
        <v>0</v>
      </c>
      <c r="AA40" s="140">
        <f t="shared" si="20"/>
        <v>0</v>
      </c>
      <c r="AB40" s="140">
        <f t="shared" si="20"/>
        <v>0</v>
      </c>
      <c r="AC40" s="140">
        <f t="shared" si="20"/>
        <v>0</v>
      </c>
      <c r="AD40" s="140">
        <f t="shared" si="20"/>
        <v>0</v>
      </c>
      <c r="AE40" s="140">
        <f t="shared" si="20"/>
        <v>0</v>
      </c>
      <c r="AF40" s="140">
        <f t="shared" si="20"/>
        <v>0</v>
      </c>
      <c r="AG40" s="140">
        <f t="shared" si="20"/>
        <v>0</v>
      </c>
      <c r="AH40" s="140">
        <f t="shared" si="20"/>
        <v>0</v>
      </c>
      <c r="AI40" s="140">
        <f t="shared" si="20"/>
        <v>0</v>
      </c>
      <c r="AJ40" s="140">
        <f t="shared" si="20"/>
        <v>0</v>
      </c>
      <c r="AK40" s="140">
        <f t="shared" si="20"/>
        <v>0</v>
      </c>
      <c r="AL40" s="140">
        <f t="shared" si="20"/>
        <v>0</v>
      </c>
      <c r="AM40" s="140">
        <f t="shared" si="20"/>
        <v>0</v>
      </c>
      <c r="AN40" s="140">
        <f t="shared" si="20"/>
        <v>0</v>
      </c>
      <c r="AO40" s="140">
        <f t="shared" si="20"/>
        <v>0</v>
      </c>
      <c r="AP40" s="140">
        <f t="shared" si="20"/>
        <v>0</v>
      </c>
      <c r="AQ40" s="140">
        <f t="shared" si="20"/>
        <v>0</v>
      </c>
      <c r="AR40" s="140">
        <f t="shared" si="20"/>
        <v>0</v>
      </c>
      <c r="AS40" s="140">
        <f t="shared" si="20"/>
        <v>0</v>
      </c>
      <c r="AT40" s="140">
        <f t="shared" si="20"/>
        <v>0</v>
      </c>
      <c r="AU40" s="140">
        <f t="shared" si="20"/>
        <v>0</v>
      </c>
      <c r="AV40" s="140">
        <f t="shared" si="20"/>
        <v>0</v>
      </c>
      <c r="AW40" s="140">
        <f t="shared" si="20"/>
        <v>0</v>
      </c>
      <c r="AX40" s="140">
        <f t="shared" si="20"/>
        <v>0</v>
      </c>
      <c r="AY40" s="140">
        <f t="shared" si="20"/>
        <v>0</v>
      </c>
      <c r="AZ40" s="140">
        <f t="shared" si="20"/>
        <v>0</v>
      </c>
      <c r="BA40" s="140">
        <f t="shared" si="20"/>
        <v>0</v>
      </c>
      <c r="BB40" s="140">
        <f t="shared" si="20"/>
        <v>0</v>
      </c>
      <c r="BC40" s="140">
        <f t="shared" si="20"/>
        <v>0</v>
      </c>
      <c r="BD40" s="140">
        <f t="shared" si="20"/>
        <v>0</v>
      </c>
      <c r="BE40" s="140">
        <f t="shared" si="20"/>
        <v>0</v>
      </c>
      <c r="BF40" s="140">
        <f t="shared" si="20"/>
        <v>0</v>
      </c>
      <c r="BG40" s="140">
        <f t="shared" si="20"/>
        <v>0</v>
      </c>
      <c r="BH40" s="140">
        <f t="shared" si="20"/>
        <v>0</v>
      </c>
      <c r="BI40" s="140">
        <f t="shared" si="20"/>
        <v>0</v>
      </c>
      <c r="BJ40" s="140">
        <f t="shared" si="20"/>
        <v>0</v>
      </c>
      <c r="BK40" s="140">
        <f t="shared" si="20"/>
        <v>0</v>
      </c>
      <c r="BL40" s="140">
        <f t="shared" si="20"/>
        <v>0</v>
      </c>
      <c r="BM40" s="140">
        <f t="shared" si="20"/>
        <v>0</v>
      </c>
      <c r="BN40" s="140">
        <f t="shared" si="20"/>
        <v>0</v>
      </c>
      <c r="BO40" s="140">
        <f t="shared" si="20"/>
        <v>0</v>
      </c>
      <c r="BP40" s="140">
        <f t="shared" si="20"/>
        <v>0</v>
      </c>
      <c r="BQ40" s="140">
        <f t="shared" si="20"/>
        <v>0</v>
      </c>
      <c r="BR40" s="140">
        <f t="shared" si="20"/>
        <v>0</v>
      </c>
      <c r="BS40" s="140">
        <f t="shared" si="20"/>
        <v>0</v>
      </c>
      <c r="BT40" s="140">
        <f t="shared" si="20"/>
        <v>0</v>
      </c>
      <c r="BU40" s="140">
        <f t="shared" si="20"/>
        <v>0</v>
      </c>
      <c r="BV40" s="140">
        <f t="shared" ref="BV40:DY40" si="21">$E40*BV28</f>
        <v>0</v>
      </c>
      <c r="BW40" s="140">
        <f t="shared" si="21"/>
        <v>0</v>
      </c>
      <c r="BX40" s="140">
        <f t="shared" si="21"/>
        <v>0</v>
      </c>
      <c r="BY40" s="140">
        <f t="shared" si="21"/>
        <v>0</v>
      </c>
      <c r="BZ40" s="140">
        <f t="shared" si="21"/>
        <v>0</v>
      </c>
      <c r="CA40" s="140">
        <f t="shared" si="21"/>
        <v>0</v>
      </c>
      <c r="CB40" s="140">
        <f t="shared" si="21"/>
        <v>0</v>
      </c>
      <c r="CC40" s="140">
        <f t="shared" si="21"/>
        <v>0</v>
      </c>
      <c r="CD40" s="140">
        <f t="shared" si="21"/>
        <v>0</v>
      </c>
      <c r="CE40" s="140">
        <f t="shared" si="21"/>
        <v>0</v>
      </c>
      <c r="CF40" s="140">
        <f t="shared" si="21"/>
        <v>0</v>
      </c>
      <c r="CG40" s="140">
        <f t="shared" si="21"/>
        <v>0</v>
      </c>
      <c r="CH40" s="140">
        <f t="shared" si="21"/>
        <v>0</v>
      </c>
      <c r="CI40" s="140">
        <f t="shared" si="21"/>
        <v>0</v>
      </c>
      <c r="CJ40" s="140">
        <f t="shared" si="21"/>
        <v>0</v>
      </c>
      <c r="CK40" s="140">
        <f t="shared" si="21"/>
        <v>0</v>
      </c>
      <c r="CL40" s="140">
        <f t="shared" si="21"/>
        <v>0</v>
      </c>
      <c r="CM40" s="140">
        <f t="shared" si="21"/>
        <v>0</v>
      </c>
      <c r="CN40" s="140">
        <f t="shared" si="21"/>
        <v>0</v>
      </c>
      <c r="CO40" s="140">
        <f t="shared" si="21"/>
        <v>0</v>
      </c>
      <c r="CP40" s="140">
        <f t="shared" si="21"/>
        <v>0</v>
      </c>
      <c r="CQ40" s="140">
        <f t="shared" si="21"/>
        <v>0</v>
      </c>
      <c r="CR40" s="140">
        <f t="shared" si="21"/>
        <v>0</v>
      </c>
      <c r="CS40" s="140">
        <f t="shared" si="21"/>
        <v>0</v>
      </c>
      <c r="CT40" s="140">
        <f t="shared" si="21"/>
        <v>0</v>
      </c>
      <c r="CU40" s="140">
        <f t="shared" si="21"/>
        <v>0</v>
      </c>
      <c r="CV40" s="140">
        <f t="shared" si="21"/>
        <v>0</v>
      </c>
      <c r="CW40" s="140">
        <f t="shared" si="21"/>
        <v>0</v>
      </c>
      <c r="CX40" s="140">
        <f t="shared" si="21"/>
        <v>0</v>
      </c>
      <c r="CY40" s="140">
        <f t="shared" si="21"/>
        <v>0</v>
      </c>
      <c r="CZ40" s="140">
        <f t="shared" si="21"/>
        <v>0</v>
      </c>
      <c r="DA40" s="140">
        <f t="shared" si="21"/>
        <v>0</v>
      </c>
      <c r="DB40" s="140">
        <f t="shared" si="21"/>
        <v>0</v>
      </c>
      <c r="DC40" s="140">
        <f t="shared" si="21"/>
        <v>0</v>
      </c>
      <c r="DD40" s="140">
        <f t="shared" si="21"/>
        <v>0</v>
      </c>
      <c r="DE40" s="140">
        <f t="shared" si="21"/>
        <v>0</v>
      </c>
      <c r="DF40" s="140">
        <f t="shared" si="21"/>
        <v>0</v>
      </c>
      <c r="DG40" s="140">
        <f t="shared" si="21"/>
        <v>0</v>
      </c>
      <c r="DH40" s="140">
        <f t="shared" si="21"/>
        <v>0</v>
      </c>
      <c r="DI40" s="140">
        <f t="shared" si="21"/>
        <v>0</v>
      </c>
      <c r="DJ40" s="140">
        <f t="shared" si="21"/>
        <v>0</v>
      </c>
      <c r="DK40" s="140">
        <f t="shared" si="21"/>
        <v>0</v>
      </c>
      <c r="DL40" s="140">
        <f t="shared" si="21"/>
        <v>0</v>
      </c>
      <c r="DM40" s="140">
        <f t="shared" si="21"/>
        <v>0</v>
      </c>
      <c r="DN40" s="140">
        <f t="shared" si="21"/>
        <v>0</v>
      </c>
      <c r="DO40" s="140">
        <f t="shared" si="21"/>
        <v>0</v>
      </c>
      <c r="DP40" s="140">
        <f t="shared" si="21"/>
        <v>0</v>
      </c>
      <c r="DQ40" s="140">
        <f t="shared" si="21"/>
        <v>0</v>
      </c>
      <c r="DR40" s="140">
        <f t="shared" si="21"/>
        <v>0</v>
      </c>
      <c r="DS40" s="140">
        <f t="shared" si="21"/>
        <v>0</v>
      </c>
      <c r="DT40" s="140">
        <f t="shared" si="21"/>
        <v>0</v>
      </c>
      <c r="DU40" s="140">
        <f t="shared" si="21"/>
        <v>0</v>
      </c>
      <c r="DV40" s="140">
        <f t="shared" si="21"/>
        <v>0</v>
      </c>
      <c r="DW40" s="140">
        <f t="shared" si="21"/>
        <v>0</v>
      </c>
      <c r="DX40" s="140">
        <f t="shared" si="21"/>
        <v>0</v>
      </c>
      <c r="DY40" s="140">
        <f t="shared" si="21"/>
        <v>0</v>
      </c>
    </row>
    <row r="41" spans="1:129">
      <c r="C41" s="155" t="s">
        <v>216</v>
      </c>
      <c r="E41" s="156">
        <f>SUM(E31:E40)</f>
        <v>4590</v>
      </c>
      <c r="I41" s="163">
        <f t="shared" si="3"/>
        <v>4590</v>
      </c>
      <c r="J41" s="164">
        <f>SUM(J31:J40)</f>
        <v>1341</v>
      </c>
      <c r="K41" s="164">
        <f t="shared" ref="K41:BV41" si="22">SUM(K31:K40)</f>
        <v>891</v>
      </c>
      <c r="L41" s="164">
        <f t="shared" si="22"/>
        <v>680</v>
      </c>
      <c r="M41" s="164">
        <f t="shared" si="22"/>
        <v>866.5</v>
      </c>
      <c r="N41" s="164">
        <f t="shared" si="22"/>
        <v>571.5</v>
      </c>
      <c r="O41" s="164">
        <f t="shared" si="22"/>
        <v>240</v>
      </c>
      <c r="P41" s="164">
        <f t="shared" si="22"/>
        <v>0</v>
      </c>
      <c r="Q41" s="164">
        <f t="shared" si="22"/>
        <v>0</v>
      </c>
      <c r="R41" s="164">
        <f t="shared" si="22"/>
        <v>0</v>
      </c>
      <c r="S41" s="164">
        <f t="shared" si="22"/>
        <v>0</v>
      </c>
      <c r="T41" s="164">
        <f t="shared" si="22"/>
        <v>0</v>
      </c>
      <c r="U41" s="164">
        <f t="shared" si="22"/>
        <v>0</v>
      </c>
      <c r="V41" s="164">
        <f t="shared" si="22"/>
        <v>0</v>
      </c>
      <c r="W41" s="164">
        <f t="shared" si="22"/>
        <v>0</v>
      </c>
      <c r="X41" s="164">
        <f t="shared" si="22"/>
        <v>0</v>
      </c>
      <c r="Y41" s="164">
        <f t="shared" si="22"/>
        <v>0</v>
      </c>
      <c r="Z41" s="164">
        <f t="shared" si="22"/>
        <v>0</v>
      </c>
      <c r="AA41" s="164">
        <f t="shared" si="22"/>
        <v>0</v>
      </c>
      <c r="AB41" s="164">
        <f t="shared" si="22"/>
        <v>0</v>
      </c>
      <c r="AC41" s="164">
        <f t="shared" si="22"/>
        <v>0</v>
      </c>
      <c r="AD41" s="164">
        <f t="shared" si="22"/>
        <v>0</v>
      </c>
      <c r="AE41" s="164">
        <f t="shared" si="22"/>
        <v>0</v>
      </c>
      <c r="AF41" s="164">
        <f t="shared" si="22"/>
        <v>0</v>
      </c>
      <c r="AG41" s="164">
        <f t="shared" si="22"/>
        <v>0</v>
      </c>
      <c r="AH41" s="164">
        <f t="shared" si="22"/>
        <v>0</v>
      </c>
      <c r="AI41" s="164">
        <f t="shared" si="22"/>
        <v>0</v>
      </c>
      <c r="AJ41" s="164">
        <f t="shared" si="22"/>
        <v>0</v>
      </c>
      <c r="AK41" s="164">
        <f t="shared" si="22"/>
        <v>0</v>
      </c>
      <c r="AL41" s="164">
        <f t="shared" si="22"/>
        <v>0</v>
      </c>
      <c r="AM41" s="164">
        <f t="shared" si="22"/>
        <v>0</v>
      </c>
      <c r="AN41" s="164">
        <f t="shared" si="22"/>
        <v>0</v>
      </c>
      <c r="AO41" s="164">
        <f t="shared" si="22"/>
        <v>0</v>
      </c>
      <c r="AP41" s="164">
        <f t="shared" si="22"/>
        <v>0</v>
      </c>
      <c r="AQ41" s="164">
        <f t="shared" si="22"/>
        <v>0</v>
      </c>
      <c r="AR41" s="164">
        <f t="shared" si="22"/>
        <v>0</v>
      </c>
      <c r="AS41" s="164">
        <f t="shared" si="22"/>
        <v>0</v>
      </c>
      <c r="AT41" s="164">
        <f t="shared" si="22"/>
        <v>0</v>
      </c>
      <c r="AU41" s="164">
        <f t="shared" si="22"/>
        <v>0</v>
      </c>
      <c r="AV41" s="164">
        <f t="shared" si="22"/>
        <v>0</v>
      </c>
      <c r="AW41" s="164">
        <f t="shared" si="22"/>
        <v>0</v>
      </c>
      <c r="AX41" s="164">
        <f t="shared" si="22"/>
        <v>0</v>
      </c>
      <c r="AY41" s="164">
        <f t="shared" si="22"/>
        <v>0</v>
      </c>
      <c r="AZ41" s="164">
        <f t="shared" si="22"/>
        <v>0</v>
      </c>
      <c r="BA41" s="164">
        <f t="shared" si="22"/>
        <v>0</v>
      </c>
      <c r="BB41" s="164">
        <f t="shared" si="22"/>
        <v>0</v>
      </c>
      <c r="BC41" s="164">
        <f t="shared" si="22"/>
        <v>0</v>
      </c>
      <c r="BD41" s="164">
        <f t="shared" si="22"/>
        <v>0</v>
      </c>
      <c r="BE41" s="164">
        <f t="shared" si="22"/>
        <v>0</v>
      </c>
      <c r="BF41" s="164">
        <f t="shared" si="22"/>
        <v>0</v>
      </c>
      <c r="BG41" s="164">
        <f t="shared" si="22"/>
        <v>0</v>
      </c>
      <c r="BH41" s="164">
        <f t="shared" si="22"/>
        <v>0</v>
      </c>
      <c r="BI41" s="164">
        <f t="shared" si="22"/>
        <v>0</v>
      </c>
      <c r="BJ41" s="164">
        <f t="shared" si="22"/>
        <v>0</v>
      </c>
      <c r="BK41" s="164">
        <f t="shared" si="22"/>
        <v>0</v>
      </c>
      <c r="BL41" s="164">
        <f t="shared" si="22"/>
        <v>0</v>
      </c>
      <c r="BM41" s="164">
        <f t="shared" si="22"/>
        <v>0</v>
      </c>
      <c r="BN41" s="164">
        <f t="shared" si="22"/>
        <v>0</v>
      </c>
      <c r="BO41" s="164">
        <f t="shared" si="22"/>
        <v>0</v>
      </c>
      <c r="BP41" s="164">
        <f t="shared" si="22"/>
        <v>0</v>
      </c>
      <c r="BQ41" s="164">
        <f t="shared" si="22"/>
        <v>0</v>
      </c>
      <c r="BR41" s="164">
        <f t="shared" si="22"/>
        <v>0</v>
      </c>
      <c r="BS41" s="164">
        <f t="shared" si="22"/>
        <v>0</v>
      </c>
      <c r="BT41" s="164">
        <f t="shared" si="22"/>
        <v>0</v>
      </c>
      <c r="BU41" s="164">
        <f t="shared" si="22"/>
        <v>0</v>
      </c>
      <c r="BV41" s="164">
        <f t="shared" si="22"/>
        <v>0</v>
      </c>
      <c r="BW41" s="164">
        <f t="shared" ref="BW41:DY41" si="23">SUM(BW31:BW40)</f>
        <v>0</v>
      </c>
      <c r="BX41" s="164">
        <f t="shared" si="23"/>
        <v>0</v>
      </c>
      <c r="BY41" s="164">
        <f t="shared" si="23"/>
        <v>0</v>
      </c>
      <c r="BZ41" s="164">
        <f t="shared" si="23"/>
        <v>0</v>
      </c>
      <c r="CA41" s="164">
        <f t="shared" si="23"/>
        <v>0</v>
      </c>
      <c r="CB41" s="164">
        <f t="shared" si="23"/>
        <v>0</v>
      </c>
      <c r="CC41" s="164">
        <f t="shared" si="23"/>
        <v>0</v>
      </c>
      <c r="CD41" s="164">
        <f t="shared" si="23"/>
        <v>0</v>
      </c>
      <c r="CE41" s="164">
        <f t="shared" si="23"/>
        <v>0</v>
      </c>
      <c r="CF41" s="164">
        <f t="shared" si="23"/>
        <v>0</v>
      </c>
      <c r="CG41" s="164">
        <f t="shared" si="23"/>
        <v>0</v>
      </c>
      <c r="CH41" s="164">
        <f t="shared" si="23"/>
        <v>0</v>
      </c>
      <c r="CI41" s="164">
        <f t="shared" si="23"/>
        <v>0</v>
      </c>
      <c r="CJ41" s="164">
        <f t="shared" si="23"/>
        <v>0</v>
      </c>
      <c r="CK41" s="164">
        <f t="shared" si="23"/>
        <v>0</v>
      </c>
      <c r="CL41" s="164">
        <f t="shared" si="23"/>
        <v>0</v>
      </c>
      <c r="CM41" s="164">
        <f t="shared" si="23"/>
        <v>0</v>
      </c>
      <c r="CN41" s="164">
        <f t="shared" si="23"/>
        <v>0</v>
      </c>
      <c r="CO41" s="164">
        <f t="shared" si="23"/>
        <v>0</v>
      </c>
      <c r="CP41" s="164">
        <f t="shared" si="23"/>
        <v>0</v>
      </c>
      <c r="CQ41" s="164">
        <f t="shared" si="23"/>
        <v>0</v>
      </c>
      <c r="CR41" s="164">
        <f t="shared" si="23"/>
        <v>0</v>
      </c>
      <c r="CS41" s="164">
        <f t="shared" si="23"/>
        <v>0</v>
      </c>
      <c r="CT41" s="164">
        <f t="shared" si="23"/>
        <v>0</v>
      </c>
      <c r="CU41" s="164">
        <f t="shared" si="23"/>
        <v>0</v>
      </c>
      <c r="CV41" s="164">
        <f t="shared" si="23"/>
        <v>0</v>
      </c>
      <c r="CW41" s="164">
        <f t="shared" si="23"/>
        <v>0</v>
      </c>
      <c r="CX41" s="164">
        <f t="shared" si="23"/>
        <v>0</v>
      </c>
      <c r="CY41" s="164">
        <f t="shared" si="23"/>
        <v>0</v>
      </c>
      <c r="CZ41" s="164">
        <f t="shared" si="23"/>
        <v>0</v>
      </c>
      <c r="DA41" s="164">
        <f t="shared" si="23"/>
        <v>0</v>
      </c>
      <c r="DB41" s="164">
        <f t="shared" si="23"/>
        <v>0</v>
      </c>
      <c r="DC41" s="164">
        <f t="shared" si="23"/>
        <v>0</v>
      </c>
      <c r="DD41" s="164">
        <f t="shared" si="23"/>
        <v>0</v>
      </c>
      <c r="DE41" s="164">
        <f t="shared" si="23"/>
        <v>0</v>
      </c>
      <c r="DF41" s="164">
        <f t="shared" si="23"/>
        <v>0</v>
      </c>
      <c r="DG41" s="164">
        <f t="shared" si="23"/>
        <v>0</v>
      </c>
      <c r="DH41" s="164">
        <f t="shared" si="23"/>
        <v>0</v>
      </c>
      <c r="DI41" s="164">
        <f t="shared" si="23"/>
        <v>0</v>
      </c>
      <c r="DJ41" s="164">
        <f t="shared" si="23"/>
        <v>0</v>
      </c>
      <c r="DK41" s="164">
        <f t="shared" si="23"/>
        <v>0</v>
      </c>
      <c r="DL41" s="164">
        <f t="shared" si="23"/>
        <v>0</v>
      </c>
      <c r="DM41" s="164">
        <f t="shared" si="23"/>
        <v>0</v>
      </c>
      <c r="DN41" s="164">
        <f t="shared" si="23"/>
        <v>0</v>
      </c>
      <c r="DO41" s="164">
        <f t="shared" si="23"/>
        <v>0</v>
      </c>
      <c r="DP41" s="164">
        <f t="shared" si="23"/>
        <v>0</v>
      </c>
      <c r="DQ41" s="164">
        <f t="shared" si="23"/>
        <v>0</v>
      </c>
      <c r="DR41" s="164">
        <f t="shared" si="23"/>
        <v>0</v>
      </c>
      <c r="DS41" s="164">
        <f t="shared" si="23"/>
        <v>0</v>
      </c>
      <c r="DT41" s="164">
        <f t="shared" si="23"/>
        <v>0</v>
      </c>
      <c r="DU41" s="164">
        <f t="shared" si="23"/>
        <v>0</v>
      </c>
      <c r="DV41" s="164">
        <f t="shared" si="23"/>
        <v>0</v>
      </c>
      <c r="DW41" s="164">
        <f t="shared" si="23"/>
        <v>0</v>
      </c>
      <c r="DX41" s="164">
        <f t="shared" si="23"/>
        <v>0</v>
      </c>
      <c r="DY41" s="164">
        <f t="shared" si="23"/>
        <v>0</v>
      </c>
    </row>
    <row r="43" spans="1:129">
      <c r="I43" s="190"/>
    </row>
    <row r="44" spans="1:129" ht="24" thickBot="1">
      <c r="A44" s="1"/>
      <c r="B44" s="1"/>
      <c r="C44" s="1" t="s">
        <v>250</v>
      </c>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row>
    <row r="45" spans="1:129" ht="20.25">
      <c r="C45" s="2" t="s">
        <v>251</v>
      </c>
    </row>
    <row r="46" spans="1:129">
      <c r="C46" s="146" t="s">
        <v>252</v>
      </c>
      <c r="D46" s="8" t="s">
        <v>215</v>
      </c>
      <c r="I46" s="163">
        <f t="shared" ref="I46" si="24">SUM(J46:DY46)</f>
        <v>4590</v>
      </c>
      <c r="J46" s="140">
        <f>J41</f>
        <v>1341</v>
      </c>
      <c r="K46" s="140">
        <f t="shared" ref="K46:BV46" si="25">K41</f>
        <v>891</v>
      </c>
      <c r="L46" s="140">
        <f t="shared" si="25"/>
        <v>680</v>
      </c>
      <c r="M46" s="140">
        <f t="shared" si="25"/>
        <v>866.5</v>
      </c>
      <c r="N46" s="140">
        <f t="shared" si="25"/>
        <v>571.5</v>
      </c>
      <c r="O46" s="140">
        <f t="shared" si="25"/>
        <v>240</v>
      </c>
      <c r="P46" s="140">
        <f t="shared" si="25"/>
        <v>0</v>
      </c>
      <c r="Q46" s="140">
        <f t="shared" si="25"/>
        <v>0</v>
      </c>
      <c r="R46" s="140">
        <f t="shared" si="25"/>
        <v>0</v>
      </c>
      <c r="S46" s="140">
        <f t="shared" si="25"/>
        <v>0</v>
      </c>
      <c r="T46" s="140">
        <f t="shared" si="25"/>
        <v>0</v>
      </c>
      <c r="U46" s="140">
        <f t="shared" si="25"/>
        <v>0</v>
      </c>
      <c r="V46" s="140">
        <f t="shared" si="25"/>
        <v>0</v>
      </c>
      <c r="W46" s="140">
        <f t="shared" si="25"/>
        <v>0</v>
      </c>
      <c r="X46" s="140">
        <f t="shared" si="25"/>
        <v>0</v>
      </c>
      <c r="Y46" s="140">
        <f t="shared" si="25"/>
        <v>0</v>
      </c>
      <c r="Z46" s="140">
        <f t="shared" si="25"/>
        <v>0</v>
      </c>
      <c r="AA46" s="140">
        <f t="shared" si="25"/>
        <v>0</v>
      </c>
      <c r="AB46" s="140">
        <f t="shared" si="25"/>
        <v>0</v>
      </c>
      <c r="AC46" s="140">
        <f t="shared" si="25"/>
        <v>0</v>
      </c>
      <c r="AD46" s="140">
        <f t="shared" si="25"/>
        <v>0</v>
      </c>
      <c r="AE46" s="140">
        <f t="shared" si="25"/>
        <v>0</v>
      </c>
      <c r="AF46" s="140">
        <f t="shared" si="25"/>
        <v>0</v>
      </c>
      <c r="AG46" s="140">
        <f t="shared" si="25"/>
        <v>0</v>
      </c>
      <c r="AH46" s="140">
        <f t="shared" si="25"/>
        <v>0</v>
      </c>
      <c r="AI46" s="140">
        <f t="shared" si="25"/>
        <v>0</v>
      </c>
      <c r="AJ46" s="140">
        <f t="shared" si="25"/>
        <v>0</v>
      </c>
      <c r="AK46" s="140">
        <f t="shared" si="25"/>
        <v>0</v>
      </c>
      <c r="AL46" s="140">
        <f t="shared" si="25"/>
        <v>0</v>
      </c>
      <c r="AM46" s="140">
        <f t="shared" si="25"/>
        <v>0</v>
      </c>
      <c r="AN46" s="140">
        <f t="shared" si="25"/>
        <v>0</v>
      </c>
      <c r="AO46" s="140">
        <f t="shared" si="25"/>
        <v>0</v>
      </c>
      <c r="AP46" s="140">
        <f t="shared" si="25"/>
        <v>0</v>
      </c>
      <c r="AQ46" s="140">
        <f t="shared" si="25"/>
        <v>0</v>
      </c>
      <c r="AR46" s="140">
        <f t="shared" si="25"/>
        <v>0</v>
      </c>
      <c r="AS46" s="140">
        <f t="shared" si="25"/>
        <v>0</v>
      </c>
      <c r="AT46" s="140">
        <f t="shared" si="25"/>
        <v>0</v>
      </c>
      <c r="AU46" s="140">
        <f t="shared" si="25"/>
        <v>0</v>
      </c>
      <c r="AV46" s="140">
        <f t="shared" si="25"/>
        <v>0</v>
      </c>
      <c r="AW46" s="140">
        <f t="shared" si="25"/>
        <v>0</v>
      </c>
      <c r="AX46" s="140">
        <f t="shared" si="25"/>
        <v>0</v>
      </c>
      <c r="AY46" s="140">
        <f t="shared" si="25"/>
        <v>0</v>
      </c>
      <c r="AZ46" s="140">
        <f t="shared" si="25"/>
        <v>0</v>
      </c>
      <c r="BA46" s="140">
        <f t="shared" si="25"/>
        <v>0</v>
      </c>
      <c r="BB46" s="140">
        <f t="shared" si="25"/>
        <v>0</v>
      </c>
      <c r="BC46" s="140">
        <f t="shared" si="25"/>
        <v>0</v>
      </c>
      <c r="BD46" s="140">
        <f t="shared" si="25"/>
        <v>0</v>
      </c>
      <c r="BE46" s="140">
        <f t="shared" si="25"/>
        <v>0</v>
      </c>
      <c r="BF46" s="140">
        <f t="shared" si="25"/>
        <v>0</v>
      </c>
      <c r="BG46" s="140">
        <f t="shared" si="25"/>
        <v>0</v>
      </c>
      <c r="BH46" s="140">
        <f t="shared" si="25"/>
        <v>0</v>
      </c>
      <c r="BI46" s="140">
        <f t="shared" si="25"/>
        <v>0</v>
      </c>
      <c r="BJ46" s="140">
        <f t="shared" si="25"/>
        <v>0</v>
      </c>
      <c r="BK46" s="140">
        <f t="shared" si="25"/>
        <v>0</v>
      </c>
      <c r="BL46" s="140">
        <f t="shared" si="25"/>
        <v>0</v>
      </c>
      <c r="BM46" s="140">
        <f t="shared" si="25"/>
        <v>0</v>
      </c>
      <c r="BN46" s="140">
        <f t="shared" si="25"/>
        <v>0</v>
      </c>
      <c r="BO46" s="140">
        <f t="shared" si="25"/>
        <v>0</v>
      </c>
      <c r="BP46" s="140">
        <f t="shared" si="25"/>
        <v>0</v>
      </c>
      <c r="BQ46" s="140">
        <f t="shared" si="25"/>
        <v>0</v>
      </c>
      <c r="BR46" s="140">
        <f t="shared" si="25"/>
        <v>0</v>
      </c>
      <c r="BS46" s="140">
        <f t="shared" si="25"/>
        <v>0</v>
      </c>
      <c r="BT46" s="140">
        <f t="shared" si="25"/>
        <v>0</v>
      </c>
      <c r="BU46" s="140">
        <f t="shared" si="25"/>
        <v>0</v>
      </c>
      <c r="BV46" s="140">
        <f t="shared" si="25"/>
        <v>0</v>
      </c>
      <c r="BW46" s="140">
        <f t="shared" ref="BW46:DY46" si="26">BW41</f>
        <v>0</v>
      </c>
      <c r="BX46" s="140">
        <f t="shared" si="26"/>
        <v>0</v>
      </c>
      <c r="BY46" s="140">
        <f t="shared" si="26"/>
        <v>0</v>
      </c>
      <c r="BZ46" s="140">
        <f t="shared" si="26"/>
        <v>0</v>
      </c>
      <c r="CA46" s="140">
        <f t="shared" si="26"/>
        <v>0</v>
      </c>
      <c r="CB46" s="140">
        <f t="shared" si="26"/>
        <v>0</v>
      </c>
      <c r="CC46" s="140">
        <f t="shared" si="26"/>
        <v>0</v>
      </c>
      <c r="CD46" s="140">
        <f t="shared" si="26"/>
        <v>0</v>
      </c>
      <c r="CE46" s="140">
        <f t="shared" si="26"/>
        <v>0</v>
      </c>
      <c r="CF46" s="140">
        <f t="shared" si="26"/>
        <v>0</v>
      </c>
      <c r="CG46" s="140">
        <f t="shared" si="26"/>
        <v>0</v>
      </c>
      <c r="CH46" s="140">
        <f t="shared" si="26"/>
        <v>0</v>
      </c>
      <c r="CI46" s="140">
        <f t="shared" si="26"/>
        <v>0</v>
      </c>
      <c r="CJ46" s="140">
        <f t="shared" si="26"/>
        <v>0</v>
      </c>
      <c r="CK46" s="140">
        <f t="shared" si="26"/>
        <v>0</v>
      </c>
      <c r="CL46" s="140">
        <f t="shared" si="26"/>
        <v>0</v>
      </c>
      <c r="CM46" s="140">
        <f t="shared" si="26"/>
        <v>0</v>
      </c>
      <c r="CN46" s="140">
        <f t="shared" si="26"/>
        <v>0</v>
      </c>
      <c r="CO46" s="140">
        <f t="shared" si="26"/>
        <v>0</v>
      </c>
      <c r="CP46" s="140">
        <f t="shared" si="26"/>
        <v>0</v>
      </c>
      <c r="CQ46" s="140">
        <f t="shared" si="26"/>
        <v>0</v>
      </c>
      <c r="CR46" s="140">
        <f t="shared" si="26"/>
        <v>0</v>
      </c>
      <c r="CS46" s="140">
        <f t="shared" si="26"/>
        <v>0</v>
      </c>
      <c r="CT46" s="140">
        <f t="shared" si="26"/>
        <v>0</v>
      </c>
      <c r="CU46" s="140">
        <f t="shared" si="26"/>
        <v>0</v>
      </c>
      <c r="CV46" s="140">
        <f t="shared" si="26"/>
        <v>0</v>
      </c>
      <c r="CW46" s="140">
        <f t="shared" si="26"/>
        <v>0</v>
      </c>
      <c r="CX46" s="140">
        <f t="shared" si="26"/>
        <v>0</v>
      </c>
      <c r="CY46" s="140">
        <f t="shared" si="26"/>
        <v>0</v>
      </c>
      <c r="CZ46" s="140">
        <f t="shared" si="26"/>
        <v>0</v>
      </c>
      <c r="DA46" s="140">
        <f t="shared" si="26"/>
        <v>0</v>
      </c>
      <c r="DB46" s="140">
        <f t="shared" si="26"/>
        <v>0</v>
      </c>
      <c r="DC46" s="140">
        <f t="shared" si="26"/>
        <v>0</v>
      </c>
      <c r="DD46" s="140">
        <f t="shared" si="26"/>
        <v>0</v>
      </c>
      <c r="DE46" s="140">
        <f t="shared" si="26"/>
        <v>0</v>
      </c>
      <c r="DF46" s="140">
        <f t="shared" si="26"/>
        <v>0</v>
      </c>
      <c r="DG46" s="140">
        <f t="shared" si="26"/>
        <v>0</v>
      </c>
      <c r="DH46" s="140">
        <f t="shared" si="26"/>
        <v>0</v>
      </c>
      <c r="DI46" s="140">
        <f t="shared" si="26"/>
        <v>0</v>
      </c>
      <c r="DJ46" s="140">
        <f t="shared" si="26"/>
        <v>0</v>
      </c>
      <c r="DK46" s="140">
        <f t="shared" si="26"/>
        <v>0</v>
      </c>
      <c r="DL46" s="140">
        <f t="shared" si="26"/>
        <v>0</v>
      </c>
      <c r="DM46" s="140">
        <f t="shared" si="26"/>
        <v>0</v>
      </c>
      <c r="DN46" s="140">
        <f t="shared" si="26"/>
        <v>0</v>
      </c>
      <c r="DO46" s="140">
        <f t="shared" si="26"/>
        <v>0</v>
      </c>
      <c r="DP46" s="140">
        <f t="shared" si="26"/>
        <v>0</v>
      </c>
      <c r="DQ46" s="140">
        <f t="shared" si="26"/>
        <v>0</v>
      </c>
      <c r="DR46" s="140">
        <f t="shared" si="26"/>
        <v>0</v>
      </c>
      <c r="DS46" s="140">
        <f t="shared" si="26"/>
        <v>0</v>
      </c>
      <c r="DT46" s="140">
        <f t="shared" si="26"/>
        <v>0</v>
      </c>
      <c r="DU46" s="140">
        <f t="shared" si="26"/>
        <v>0</v>
      </c>
      <c r="DV46" s="140">
        <f t="shared" si="26"/>
        <v>0</v>
      </c>
      <c r="DW46" s="140">
        <f t="shared" si="26"/>
        <v>0</v>
      </c>
      <c r="DX46" s="140">
        <f t="shared" si="26"/>
        <v>0</v>
      </c>
      <c r="DY46" s="140">
        <f t="shared" si="26"/>
        <v>0</v>
      </c>
    </row>
    <row r="47" spans="1:129">
      <c r="C47" s="146" t="s">
        <v>253</v>
      </c>
      <c r="D47" s="8" t="s">
        <v>215</v>
      </c>
      <c r="F47" s="138">
        <f>Inputs!$F$65</f>
        <v>1</v>
      </c>
      <c r="I47" s="163">
        <f t="shared" ref="I47:I49" si="27">SUM(J47:DY47)</f>
        <v>37.145317736157665</v>
      </c>
      <c r="J47" s="175">
        <f>J88</f>
        <v>0</v>
      </c>
      <c r="K47" s="175">
        <f t="shared" ref="K47:BV47" si="28">K88</f>
        <v>0</v>
      </c>
      <c r="L47" s="175">
        <f t="shared" si="28"/>
        <v>3.8408710311134273</v>
      </c>
      <c r="M47" s="175">
        <f t="shared" si="28"/>
        <v>7.3691564097066475</v>
      </c>
      <c r="N47" s="175">
        <f t="shared" si="28"/>
        <v>11.331291540524095</v>
      </c>
      <c r="O47" s="175">
        <f t="shared" si="28"/>
        <v>14.603998754813498</v>
      </c>
      <c r="P47" s="175">
        <f t="shared" si="28"/>
        <v>0</v>
      </c>
      <c r="Q47" s="175">
        <f t="shared" si="28"/>
        <v>0</v>
      </c>
      <c r="R47" s="175">
        <f t="shared" si="28"/>
        <v>0</v>
      </c>
      <c r="S47" s="175">
        <f t="shared" si="28"/>
        <v>0</v>
      </c>
      <c r="T47" s="175">
        <f t="shared" si="28"/>
        <v>0</v>
      </c>
      <c r="U47" s="175">
        <f t="shared" si="28"/>
        <v>0</v>
      </c>
      <c r="V47" s="175">
        <f t="shared" si="28"/>
        <v>0</v>
      </c>
      <c r="W47" s="175">
        <f t="shared" si="28"/>
        <v>0</v>
      </c>
      <c r="X47" s="175">
        <f t="shared" si="28"/>
        <v>0</v>
      </c>
      <c r="Y47" s="175">
        <f t="shared" si="28"/>
        <v>0</v>
      </c>
      <c r="Z47" s="175">
        <f t="shared" si="28"/>
        <v>0</v>
      </c>
      <c r="AA47" s="175">
        <f t="shared" si="28"/>
        <v>0</v>
      </c>
      <c r="AB47" s="175">
        <f t="shared" si="28"/>
        <v>0</v>
      </c>
      <c r="AC47" s="175">
        <f t="shared" si="28"/>
        <v>0</v>
      </c>
      <c r="AD47" s="175">
        <f t="shared" si="28"/>
        <v>0</v>
      </c>
      <c r="AE47" s="175">
        <f t="shared" si="28"/>
        <v>0</v>
      </c>
      <c r="AF47" s="175">
        <f t="shared" si="28"/>
        <v>0</v>
      </c>
      <c r="AG47" s="175">
        <f t="shared" si="28"/>
        <v>0</v>
      </c>
      <c r="AH47" s="175">
        <f t="shared" si="28"/>
        <v>0</v>
      </c>
      <c r="AI47" s="175">
        <f t="shared" si="28"/>
        <v>0</v>
      </c>
      <c r="AJ47" s="175">
        <f t="shared" si="28"/>
        <v>0</v>
      </c>
      <c r="AK47" s="175">
        <f t="shared" si="28"/>
        <v>0</v>
      </c>
      <c r="AL47" s="175">
        <f t="shared" si="28"/>
        <v>0</v>
      </c>
      <c r="AM47" s="175">
        <f t="shared" si="28"/>
        <v>0</v>
      </c>
      <c r="AN47" s="175">
        <f t="shared" si="28"/>
        <v>0</v>
      </c>
      <c r="AO47" s="175">
        <f t="shared" si="28"/>
        <v>0</v>
      </c>
      <c r="AP47" s="175">
        <f t="shared" si="28"/>
        <v>0</v>
      </c>
      <c r="AQ47" s="175">
        <f t="shared" si="28"/>
        <v>0</v>
      </c>
      <c r="AR47" s="175">
        <f t="shared" si="28"/>
        <v>0</v>
      </c>
      <c r="AS47" s="175">
        <f t="shared" si="28"/>
        <v>0</v>
      </c>
      <c r="AT47" s="175">
        <f t="shared" si="28"/>
        <v>0</v>
      </c>
      <c r="AU47" s="175">
        <f t="shared" si="28"/>
        <v>0</v>
      </c>
      <c r="AV47" s="175">
        <f t="shared" si="28"/>
        <v>0</v>
      </c>
      <c r="AW47" s="175">
        <f t="shared" si="28"/>
        <v>0</v>
      </c>
      <c r="AX47" s="175">
        <f t="shared" si="28"/>
        <v>0</v>
      </c>
      <c r="AY47" s="175">
        <f t="shared" si="28"/>
        <v>0</v>
      </c>
      <c r="AZ47" s="175">
        <f t="shared" si="28"/>
        <v>0</v>
      </c>
      <c r="BA47" s="175">
        <f t="shared" si="28"/>
        <v>0</v>
      </c>
      <c r="BB47" s="175">
        <f t="shared" si="28"/>
        <v>0</v>
      </c>
      <c r="BC47" s="175">
        <f t="shared" si="28"/>
        <v>0</v>
      </c>
      <c r="BD47" s="175">
        <f t="shared" si="28"/>
        <v>0</v>
      </c>
      <c r="BE47" s="175">
        <f t="shared" si="28"/>
        <v>0</v>
      </c>
      <c r="BF47" s="175">
        <f t="shared" si="28"/>
        <v>0</v>
      </c>
      <c r="BG47" s="175">
        <f t="shared" si="28"/>
        <v>0</v>
      </c>
      <c r="BH47" s="175">
        <f t="shared" si="28"/>
        <v>0</v>
      </c>
      <c r="BI47" s="175">
        <f t="shared" si="28"/>
        <v>0</v>
      </c>
      <c r="BJ47" s="175">
        <f t="shared" si="28"/>
        <v>0</v>
      </c>
      <c r="BK47" s="175">
        <f t="shared" si="28"/>
        <v>0</v>
      </c>
      <c r="BL47" s="175">
        <f t="shared" si="28"/>
        <v>0</v>
      </c>
      <c r="BM47" s="175">
        <f t="shared" si="28"/>
        <v>0</v>
      </c>
      <c r="BN47" s="175">
        <f t="shared" si="28"/>
        <v>0</v>
      </c>
      <c r="BO47" s="175">
        <f t="shared" si="28"/>
        <v>0</v>
      </c>
      <c r="BP47" s="175">
        <f t="shared" si="28"/>
        <v>0</v>
      </c>
      <c r="BQ47" s="175">
        <f t="shared" si="28"/>
        <v>0</v>
      </c>
      <c r="BR47" s="175">
        <f t="shared" si="28"/>
        <v>0</v>
      </c>
      <c r="BS47" s="175">
        <f t="shared" si="28"/>
        <v>0</v>
      </c>
      <c r="BT47" s="175">
        <f t="shared" si="28"/>
        <v>0</v>
      </c>
      <c r="BU47" s="175">
        <f t="shared" si="28"/>
        <v>0</v>
      </c>
      <c r="BV47" s="175">
        <f t="shared" si="28"/>
        <v>0</v>
      </c>
      <c r="BW47" s="175">
        <f t="shared" ref="BW47:DY47" si="29">BW88</f>
        <v>0</v>
      </c>
      <c r="BX47" s="175">
        <f t="shared" si="29"/>
        <v>0</v>
      </c>
      <c r="BY47" s="175">
        <f t="shared" si="29"/>
        <v>0</v>
      </c>
      <c r="BZ47" s="175">
        <f t="shared" si="29"/>
        <v>0</v>
      </c>
      <c r="CA47" s="175">
        <f t="shared" si="29"/>
        <v>0</v>
      </c>
      <c r="CB47" s="175">
        <f t="shared" si="29"/>
        <v>0</v>
      </c>
      <c r="CC47" s="175">
        <f t="shared" si="29"/>
        <v>0</v>
      </c>
      <c r="CD47" s="175">
        <f t="shared" si="29"/>
        <v>0</v>
      </c>
      <c r="CE47" s="175">
        <f t="shared" si="29"/>
        <v>0</v>
      </c>
      <c r="CF47" s="175">
        <f t="shared" si="29"/>
        <v>0</v>
      </c>
      <c r="CG47" s="175">
        <f t="shared" si="29"/>
        <v>0</v>
      </c>
      <c r="CH47" s="175">
        <f t="shared" si="29"/>
        <v>0</v>
      </c>
      <c r="CI47" s="175">
        <f t="shared" si="29"/>
        <v>0</v>
      </c>
      <c r="CJ47" s="175">
        <f t="shared" si="29"/>
        <v>0</v>
      </c>
      <c r="CK47" s="175">
        <f t="shared" si="29"/>
        <v>0</v>
      </c>
      <c r="CL47" s="175">
        <f t="shared" si="29"/>
        <v>0</v>
      </c>
      <c r="CM47" s="175">
        <f t="shared" si="29"/>
        <v>0</v>
      </c>
      <c r="CN47" s="175">
        <f t="shared" si="29"/>
        <v>0</v>
      </c>
      <c r="CO47" s="175">
        <f t="shared" si="29"/>
        <v>0</v>
      </c>
      <c r="CP47" s="175">
        <f t="shared" si="29"/>
        <v>0</v>
      </c>
      <c r="CQ47" s="175">
        <f t="shared" si="29"/>
        <v>0</v>
      </c>
      <c r="CR47" s="175">
        <f t="shared" si="29"/>
        <v>0</v>
      </c>
      <c r="CS47" s="175">
        <f t="shared" si="29"/>
        <v>0</v>
      </c>
      <c r="CT47" s="175">
        <f t="shared" si="29"/>
        <v>0</v>
      </c>
      <c r="CU47" s="175">
        <f t="shared" si="29"/>
        <v>0</v>
      </c>
      <c r="CV47" s="175">
        <f t="shared" si="29"/>
        <v>0</v>
      </c>
      <c r="CW47" s="175">
        <f t="shared" si="29"/>
        <v>0</v>
      </c>
      <c r="CX47" s="175">
        <f t="shared" si="29"/>
        <v>0</v>
      </c>
      <c r="CY47" s="175">
        <f t="shared" si="29"/>
        <v>0</v>
      </c>
      <c r="CZ47" s="175">
        <f t="shared" si="29"/>
        <v>0</v>
      </c>
      <c r="DA47" s="175">
        <f t="shared" si="29"/>
        <v>0</v>
      </c>
      <c r="DB47" s="175">
        <f t="shared" si="29"/>
        <v>0</v>
      </c>
      <c r="DC47" s="175">
        <f t="shared" si="29"/>
        <v>0</v>
      </c>
      <c r="DD47" s="175">
        <f t="shared" si="29"/>
        <v>0</v>
      </c>
      <c r="DE47" s="175">
        <f t="shared" si="29"/>
        <v>0</v>
      </c>
      <c r="DF47" s="175">
        <f t="shared" si="29"/>
        <v>0</v>
      </c>
      <c r="DG47" s="175">
        <f t="shared" si="29"/>
        <v>0</v>
      </c>
      <c r="DH47" s="175">
        <f t="shared" si="29"/>
        <v>0</v>
      </c>
      <c r="DI47" s="175">
        <f t="shared" si="29"/>
        <v>0</v>
      </c>
      <c r="DJ47" s="175">
        <f t="shared" si="29"/>
        <v>0</v>
      </c>
      <c r="DK47" s="175">
        <f t="shared" si="29"/>
        <v>0</v>
      </c>
      <c r="DL47" s="175">
        <f t="shared" si="29"/>
        <v>0</v>
      </c>
      <c r="DM47" s="175">
        <f t="shared" si="29"/>
        <v>0</v>
      </c>
      <c r="DN47" s="175">
        <f t="shared" si="29"/>
        <v>0</v>
      </c>
      <c r="DO47" s="175">
        <f t="shared" si="29"/>
        <v>0</v>
      </c>
      <c r="DP47" s="175">
        <f t="shared" si="29"/>
        <v>0</v>
      </c>
      <c r="DQ47" s="175">
        <f t="shared" si="29"/>
        <v>0</v>
      </c>
      <c r="DR47" s="175">
        <f t="shared" si="29"/>
        <v>0</v>
      </c>
      <c r="DS47" s="175">
        <f t="shared" si="29"/>
        <v>0</v>
      </c>
      <c r="DT47" s="175">
        <f t="shared" si="29"/>
        <v>0</v>
      </c>
      <c r="DU47" s="175">
        <f t="shared" si="29"/>
        <v>0</v>
      </c>
      <c r="DV47" s="175">
        <f t="shared" si="29"/>
        <v>0</v>
      </c>
      <c r="DW47" s="175">
        <f t="shared" si="29"/>
        <v>0</v>
      </c>
      <c r="DX47" s="175">
        <f t="shared" si="29"/>
        <v>0</v>
      </c>
      <c r="DY47" s="175">
        <f t="shared" si="29"/>
        <v>0</v>
      </c>
    </row>
    <row r="48" spans="1:129">
      <c r="C48" s="146" t="s">
        <v>254</v>
      </c>
      <c r="D48" s="8" t="s">
        <v>215</v>
      </c>
      <c r="F48" s="138">
        <f>Inputs!$F$65</f>
        <v>1</v>
      </c>
      <c r="I48" s="163">
        <f t="shared" si="27"/>
        <v>71.304137532145759</v>
      </c>
      <c r="J48" s="175">
        <f>J98</f>
        <v>66.031394837279521</v>
      </c>
      <c r="K48" s="175">
        <f t="shared" ref="K48:BV48" si="30">K98</f>
        <v>2.031394837279521</v>
      </c>
      <c r="L48" s="175">
        <f t="shared" si="30"/>
        <v>1.474345812378254</v>
      </c>
      <c r="M48" s="175">
        <f t="shared" si="30"/>
        <v>1.08846070795161</v>
      </c>
      <c r="N48" s="175">
        <f t="shared" si="30"/>
        <v>0.51582835241261127</v>
      </c>
      <c r="O48" s="175">
        <f t="shared" si="30"/>
        <v>0.16271298484423738</v>
      </c>
      <c r="P48" s="175">
        <f t="shared" si="30"/>
        <v>0</v>
      </c>
      <c r="Q48" s="175">
        <f t="shared" si="30"/>
        <v>0</v>
      </c>
      <c r="R48" s="175">
        <f t="shared" si="30"/>
        <v>0</v>
      </c>
      <c r="S48" s="175">
        <f t="shared" si="30"/>
        <v>0</v>
      </c>
      <c r="T48" s="175">
        <f t="shared" si="30"/>
        <v>0</v>
      </c>
      <c r="U48" s="175">
        <f t="shared" si="30"/>
        <v>0</v>
      </c>
      <c r="V48" s="175">
        <f t="shared" si="30"/>
        <v>0</v>
      </c>
      <c r="W48" s="175">
        <f t="shared" si="30"/>
        <v>0</v>
      </c>
      <c r="X48" s="175">
        <f t="shared" si="30"/>
        <v>0</v>
      </c>
      <c r="Y48" s="175">
        <f t="shared" si="30"/>
        <v>0</v>
      </c>
      <c r="Z48" s="175">
        <f t="shared" si="30"/>
        <v>0</v>
      </c>
      <c r="AA48" s="175">
        <f t="shared" si="30"/>
        <v>0</v>
      </c>
      <c r="AB48" s="175">
        <f t="shared" si="30"/>
        <v>0</v>
      </c>
      <c r="AC48" s="175">
        <f t="shared" si="30"/>
        <v>0</v>
      </c>
      <c r="AD48" s="175">
        <f t="shared" si="30"/>
        <v>0</v>
      </c>
      <c r="AE48" s="175">
        <f t="shared" si="30"/>
        <v>0</v>
      </c>
      <c r="AF48" s="175">
        <f t="shared" si="30"/>
        <v>0</v>
      </c>
      <c r="AG48" s="175">
        <f t="shared" si="30"/>
        <v>0</v>
      </c>
      <c r="AH48" s="175">
        <f t="shared" si="30"/>
        <v>0</v>
      </c>
      <c r="AI48" s="175">
        <f t="shared" si="30"/>
        <v>0</v>
      </c>
      <c r="AJ48" s="175">
        <f t="shared" si="30"/>
        <v>0</v>
      </c>
      <c r="AK48" s="175">
        <f t="shared" si="30"/>
        <v>0</v>
      </c>
      <c r="AL48" s="175">
        <f t="shared" si="30"/>
        <v>0</v>
      </c>
      <c r="AM48" s="175">
        <f t="shared" si="30"/>
        <v>0</v>
      </c>
      <c r="AN48" s="175">
        <f t="shared" si="30"/>
        <v>0</v>
      </c>
      <c r="AO48" s="175">
        <f t="shared" si="30"/>
        <v>0</v>
      </c>
      <c r="AP48" s="175">
        <f t="shared" si="30"/>
        <v>0</v>
      </c>
      <c r="AQ48" s="175">
        <f t="shared" si="30"/>
        <v>0</v>
      </c>
      <c r="AR48" s="175">
        <f t="shared" si="30"/>
        <v>0</v>
      </c>
      <c r="AS48" s="175">
        <f t="shared" si="30"/>
        <v>0</v>
      </c>
      <c r="AT48" s="175">
        <f t="shared" si="30"/>
        <v>0</v>
      </c>
      <c r="AU48" s="175">
        <f t="shared" si="30"/>
        <v>0</v>
      </c>
      <c r="AV48" s="175">
        <f t="shared" si="30"/>
        <v>0</v>
      </c>
      <c r="AW48" s="175">
        <f t="shared" si="30"/>
        <v>0</v>
      </c>
      <c r="AX48" s="175">
        <f t="shared" si="30"/>
        <v>0</v>
      </c>
      <c r="AY48" s="175">
        <f t="shared" si="30"/>
        <v>0</v>
      </c>
      <c r="AZ48" s="175">
        <f t="shared" si="30"/>
        <v>0</v>
      </c>
      <c r="BA48" s="175">
        <f t="shared" si="30"/>
        <v>0</v>
      </c>
      <c r="BB48" s="175">
        <f t="shared" si="30"/>
        <v>0</v>
      </c>
      <c r="BC48" s="175">
        <f t="shared" si="30"/>
        <v>0</v>
      </c>
      <c r="BD48" s="175">
        <f t="shared" si="30"/>
        <v>0</v>
      </c>
      <c r="BE48" s="175">
        <f t="shared" si="30"/>
        <v>0</v>
      </c>
      <c r="BF48" s="175">
        <f t="shared" si="30"/>
        <v>0</v>
      </c>
      <c r="BG48" s="175">
        <f t="shared" si="30"/>
        <v>0</v>
      </c>
      <c r="BH48" s="175">
        <f t="shared" si="30"/>
        <v>0</v>
      </c>
      <c r="BI48" s="175">
        <f t="shared" si="30"/>
        <v>0</v>
      </c>
      <c r="BJ48" s="175">
        <f t="shared" si="30"/>
        <v>0</v>
      </c>
      <c r="BK48" s="175">
        <f t="shared" si="30"/>
        <v>0</v>
      </c>
      <c r="BL48" s="175">
        <f t="shared" si="30"/>
        <v>0</v>
      </c>
      <c r="BM48" s="175">
        <f t="shared" si="30"/>
        <v>0</v>
      </c>
      <c r="BN48" s="175">
        <f t="shared" si="30"/>
        <v>0</v>
      </c>
      <c r="BO48" s="175">
        <f t="shared" si="30"/>
        <v>0</v>
      </c>
      <c r="BP48" s="175">
        <f t="shared" si="30"/>
        <v>0</v>
      </c>
      <c r="BQ48" s="175">
        <f t="shared" si="30"/>
        <v>0</v>
      </c>
      <c r="BR48" s="175">
        <f t="shared" si="30"/>
        <v>0</v>
      </c>
      <c r="BS48" s="175">
        <f t="shared" si="30"/>
        <v>0</v>
      </c>
      <c r="BT48" s="175">
        <f t="shared" si="30"/>
        <v>0</v>
      </c>
      <c r="BU48" s="175">
        <f t="shared" si="30"/>
        <v>0</v>
      </c>
      <c r="BV48" s="175">
        <f t="shared" si="30"/>
        <v>0</v>
      </c>
      <c r="BW48" s="175">
        <f t="shared" ref="BW48:DY48" si="31">BW98</f>
        <v>0</v>
      </c>
      <c r="BX48" s="175">
        <f t="shared" si="31"/>
        <v>0</v>
      </c>
      <c r="BY48" s="175">
        <f t="shared" si="31"/>
        <v>0</v>
      </c>
      <c r="BZ48" s="175">
        <f t="shared" si="31"/>
        <v>0</v>
      </c>
      <c r="CA48" s="175">
        <f t="shared" si="31"/>
        <v>0</v>
      </c>
      <c r="CB48" s="175">
        <f t="shared" si="31"/>
        <v>0</v>
      </c>
      <c r="CC48" s="175">
        <f t="shared" si="31"/>
        <v>0</v>
      </c>
      <c r="CD48" s="175">
        <f t="shared" si="31"/>
        <v>0</v>
      </c>
      <c r="CE48" s="175">
        <f t="shared" si="31"/>
        <v>0</v>
      </c>
      <c r="CF48" s="175">
        <f t="shared" si="31"/>
        <v>0</v>
      </c>
      <c r="CG48" s="175">
        <f t="shared" si="31"/>
        <v>0</v>
      </c>
      <c r="CH48" s="175">
        <f t="shared" si="31"/>
        <v>0</v>
      </c>
      <c r="CI48" s="175">
        <f t="shared" si="31"/>
        <v>0</v>
      </c>
      <c r="CJ48" s="175">
        <f t="shared" si="31"/>
        <v>0</v>
      </c>
      <c r="CK48" s="175">
        <f t="shared" si="31"/>
        <v>0</v>
      </c>
      <c r="CL48" s="175">
        <f t="shared" si="31"/>
        <v>0</v>
      </c>
      <c r="CM48" s="175">
        <f t="shared" si="31"/>
        <v>0</v>
      </c>
      <c r="CN48" s="175">
        <f t="shared" si="31"/>
        <v>0</v>
      </c>
      <c r="CO48" s="175">
        <f t="shared" si="31"/>
        <v>0</v>
      </c>
      <c r="CP48" s="175">
        <f t="shared" si="31"/>
        <v>0</v>
      </c>
      <c r="CQ48" s="175">
        <f t="shared" si="31"/>
        <v>0</v>
      </c>
      <c r="CR48" s="175">
        <f t="shared" si="31"/>
        <v>0</v>
      </c>
      <c r="CS48" s="175">
        <f t="shared" si="31"/>
        <v>0</v>
      </c>
      <c r="CT48" s="175">
        <f t="shared" si="31"/>
        <v>0</v>
      </c>
      <c r="CU48" s="175">
        <f t="shared" si="31"/>
        <v>0</v>
      </c>
      <c r="CV48" s="175">
        <f t="shared" si="31"/>
        <v>0</v>
      </c>
      <c r="CW48" s="175">
        <f t="shared" si="31"/>
        <v>0</v>
      </c>
      <c r="CX48" s="175">
        <f t="shared" si="31"/>
        <v>0</v>
      </c>
      <c r="CY48" s="175">
        <f t="shared" si="31"/>
        <v>0</v>
      </c>
      <c r="CZ48" s="175">
        <f t="shared" si="31"/>
        <v>0</v>
      </c>
      <c r="DA48" s="175">
        <f t="shared" si="31"/>
        <v>0</v>
      </c>
      <c r="DB48" s="175">
        <f t="shared" si="31"/>
        <v>0</v>
      </c>
      <c r="DC48" s="175">
        <f t="shared" si="31"/>
        <v>0</v>
      </c>
      <c r="DD48" s="175">
        <f t="shared" si="31"/>
        <v>0</v>
      </c>
      <c r="DE48" s="175">
        <f t="shared" si="31"/>
        <v>0</v>
      </c>
      <c r="DF48" s="175">
        <f t="shared" si="31"/>
        <v>0</v>
      </c>
      <c r="DG48" s="175">
        <f t="shared" si="31"/>
        <v>0</v>
      </c>
      <c r="DH48" s="175">
        <f t="shared" si="31"/>
        <v>0</v>
      </c>
      <c r="DI48" s="175">
        <f t="shared" si="31"/>
        <v>0</v>
      </c>
      <c r="DJ48" s="175">
        <f t="shared" si="31"/>
        <v>0</v>
      </c>
      <c r="DK48" s="175">
        <f t="shared" si="31"/>
        <v>0</v>
      </c>
      <c r="DL48" s="175">
        <f t="shared" si="31"/>
        <v>0</v>
      </c>
      <c r="DM48" s="175">
        <f t="shared" si="31"/>
        <v>0</v>
      </c>
      <c r="DN48" s="175">
        <f t="shared" si="31"/>
        <v>0</v>
      </c>
      <c r="DO48" s="175">
        <f t="shared" si="31"/>
        <v>0</v>
      </c>
      <c r="DP48" s="175">
        <f t="shared" si="31"/>
        <v>0</v>
      </c>
      <c r="DQ48" s="175">
        <f t="shared" si="31"/>
        <v>0</v>
      </c>
      <c r="DR48" s="175">
        <f t="shared" si="31"/>
        <v>0</v>
      </c>
      <c r="DS48" s="175">
        <f t="shared" si="31"/>
        <v>0</v>
      </c>
      <c r="DT48" s="175">
        <f t="shared" si="31"/>
        <v>0</v>
      </c>
      <c r="DU48" s="175">
        <f t="shared" si="31"/>
        <v>0</v>
      </c>
      <c r="DV48" s="175">
        <f t="shared" si="31"/>
        <v>0</v>
      </c>
      <c r="DW48" s="175">
        <f t="shared" si="31"/>
        <v>0</v>
      </c>
      <c r="DX48" s="175">
        <f t="shared" si="31"/>
        <v>0</v>
      </c>
      <c r="DY48" s="175">
        <f t="shared" si="31"/>
        <v>0</v>
      </c>
    </row>
    <row r="49" spans="3:129">
      <c r="C49" s="146" t="s">
        <v>255</v>
      </c>
      <c r="D49" s="8" t="s">
        <v>215</v>
      </c>
      <c r="I49" s="163">
        <f t="shared" si="27"/>
        <v>4698.4494552683036</v>
      </c>
      <c r="J49" s="164">
        <f>SUM(J46:J48)</f>
        <v>1407.0313948372795</v>
      </c>
      <c r="K49" s="164">
        <f t="shared" ref="K49:BV49" si="32">SUM(K46:K48)</f>
        <v>893.03139483727955</v>
      </c>
      <c r="L49" s="164">
        <f t="shared" si="32"/>
        <v>685.31521684349173</v>
      </c>
      <c r="M49" s="164">
        <f t="shared" si="32"/>
        <v>874.95761711765829</v>
      </c>
      <c r="N49" s="164">
        <f t="shared" si="32"/>
        <v>583.3471198929368</v>
      </c>
      <c r="O49" s="164">
        <f t="shared" si="32"/>
        <v>254.76671173965772</v>
      </c>
      <c r="P49" s="164">
        <f t="shared" si="32"/>
        <v>0</v>
      </c>
      <c r="Q49" s="164">
        <f t="shared" si="32"/>
        <v>0</v>
      </c>
      <c r="R49" s="164">
        <f t="shared" si="32"/>
        <v>0</v>
      </c>
      <c r="S49" s="164">
        <f t="shared" si="32"/>
        <v>0</v>
      </c>
      <c r="T49" s="164">
        <f t="shared" si="32"/>
        <v>0</v>
      </c>
      <c r="U49" s="164">
        <f t="shared" si="32"/>
        <v>0</v>
      </c>
      <c r="V49" s="164">
        <f t="shared" si="32"/>
        <v>0</v>
      </c>
      <c r="W49" s="164">
        <f t="shared" si="32"/>
        <v>0</v>
      </c>
      <c r="X49" s="164">
        <f t="shared" si="32"/>
        <v>0</v>
      </c>
      <c r="Y49" s="164">
        <f t="shared" si="32"/>
        <v>0</v>
      </c>
      <c r="Z49" s="164">
        <f t="shared" si="32"/>
        <v>0</v>
      </c>
      <c r="AA49" s="164">
        <f t="shared" si="32"/>
        <v>0</v>
      </c>
      <c r="AB49" s="164">
        <f t="shared" si="32"/>
        <v>0</v>
      </c>
      <c r="AC49" s="164">
        <f t="shared" si="32"/>
        <v>0</v>
      </c>
      <c r="AD49" s="164">
        <f t="shared" si="32"/>
        <v>0</v>
      </c>
      <c r="AE49" s="164">
        <f t="shared" si="32"/>
        <v>0</v>
      </c>
      <c r="AF49" s="164">
        <f t="shared" si="32"/>
        <v>0</v>
      </c>
      <c r="AG49" s="164">
        <f t="shared" si="32"/>
        <v>0</v>
      </c>
      <c r="AH49" s="164">
        <f t="shared" si="32"/>
        <v>0</v>
      </c>
      <c r="AI49" s="164">
        <f t="shared" si="32"/>
        <v>0</v>
      </c>
      <c r="AJ49" s="164">
        <f t="shared" si="32"/>
        <v>0</v>
      </c>
      <c r="AK49" s="164">
        <f t="shared" si="32"/>
        <v>0</v>
      </c>
      <c r="AL49" s="164">
        <f t="shared" si="32"/>
        <v>0</v>
      </c>
      <c r="AM49" s="164">
        <f t="shared" si="32"/>
        <v>0</v>
      </c>
      <c r="AN49" s="164">
        <f t="shared" si="32"/>
        <v>0</v>
      </c>
      <c r="AO49" s="164">
        <f t="shared" si="32"/>
        <v>0</v>
      </c>
      <c r="AP49" s="164">
        <f t="shared" si="32"/>
        <v>0</v>
      </c>
      <c r="AQ49" s="164">
        <f t="shared" si="32"/>
        <v>0</v>
      </c>
      <c r="AR49" s="164">
        <f t="shared" si="32"/>
        <v>0</v>
      </c>
      <c r="AS49" s="164">
        <f t="shared" si="32"/>
        <v>0</v>
      </c>
      <c r="AT49" s="164">
        <f t="shared" si="32"/>
        <v>0</v>
      </c>
      <c r="AU49" s="164">
        <f t="shared" si="32"/>
        <v>0</v>
      </c>
      <c r="AV49" s="164">
        <f t="shared" si="32"/>
        <v>0</v>
      </c>
      <c r="AW49" s="164">
        <f t="shared" si="32"/>
        <v>0</v>
      </c>
      <c r="AX49" s="164">
        <f t="shared" si="32"/>
        <v>0</v>
      </c>
      <c r="AY49" s="164">
        <f t="shared" si="32"/>
        <v>0</v>
      </c>
      <c r="AZ49" s="164">
        <f t="shared" si="32"/>
        <v>0</v>
      </c>
      <c r="BA49" s="164">
        <f t="shared" si="32"/>
        <v>0</v>
      </c>
      <c r="BB49" s="164">
        <f t="shared" si="32"/>
        <v>0</v>
      </c>
      <c r="BC49" s="164">
        <f t="shared" si="32"/>
        <v>0</v>
      </c>
      <c r="BD49" s="164">
        <f t="shared" si="32"/>
        <v>0</v>
      </c>
      <c r="BE49" s="164">
        <f t="shared" si="32"/>
        <v>0</v>
      </c>
      <c r="BF49" s="164">
        <f t="shared" si="32"/>
        <v>0</v>
      </c>
      <c r="BG49" s="164">
        <f t="shared" si="32"/>
        <v>0</v>
      </c>
      <c r="BH49" s="164">
        <f t="shared" si="32"/>
        <v>0</v>
      </c>
      <c r="BI49" s="164">
        <f t="shared" si="32"/>
        <v>0</v>
      </c>
      <c r="BJ49" s="164">
        <f t="shared" si="32"/>
        <v>0</v>
      </c>
      <c r="BK49" s="164">
        <f t="shared" si="32"/>
        <v>0</v>
      </c>
      <c r="BL49" s="164">
        <f t="shared" si="32"/>
        <v>0</v>
      </c>
      <c r="BM49" s="164">
        <f t="shared" si="32"/>
        <v>0</v>
      </c>
      <c r="BN49" s="164">
        <f t="shared" si="32"/>
        <v>0</v>
      </c>
      <c r="BO49" s="164">
        <f t="shared" si="32"/>
        <v>0</v>
      </c>
      <c r="BP49" s="164">
        <f t="shared" si="32"/>
        <v>0</v>
      </c>
      <c r="BQ49" s="164">
        <f t="shared" si="32"/>
        <v>0</v>
      </c>
      <c r="BR49" s="164">
        <f t="shared" si="32"/>
        <v>0</v>
      </c>
      <c r="BS49" s="164">
        <f t="shared" si="32"/>
        <v>0</v>
      </c>
      <c r="BT49" s="164">
        <f t="shared" si="32"/>
        <v>0</v>
      </c>
      <c r="BU49" s="164">
        <f t="shared" si="32"/>
        <v>0</v>
      </c>
      <c r="BV49" s="164">
        <f t="shared" si="32"/>
        <v>0</v>
      </c>
      <c r="BW49" s="164">
        <f t="shared" ref="BW49:DY49" si="33">SUM(BW46:BW48)</f>
        <v>0</v>
      </c>
      <c r="BX49" s="164">
        <f t="shared" si="33"/>
        <v>0</v>
      </c>
      <c r="BY49" s="164">
        <f t="shared" si="33"/>
        <v>0</v>
      </c>
      <c r="BZ49" s="164">
        <f t="shared" si="33"/>
        <v>0</v>
      </c>
      <c r="CA49" s="164">
        <f t="shared" si="33"/>
        <v>0</v>
      </c>
      <c r="CB49" s="164">
        <f t="shared" si="33"/>
        <v>0</v>
      </c>
      <c r="CC49" s="164">
        <f t="shared" si="33"/>
        <v>0</v>
      </c>
      <c r="CD49" s="164">
        <f t="shared" si="33"/>
        <v>0</v>
      </c>
      <c r="CE49" s="164">
        <f t="shared" si="33"/>
        <v>0</v>
      </c>
      <c r="CF49" s="164">
        <f t="shared" si="33"/>
        <v>0</v>
      </c>
      <c r="CG49" s="164">
        <f t="shared" si="33"/>
        <v>0</v>
      </c>
      <c r="CH49" s="164">
        <f t="shared" si="33"/>
        <v>0</v>
      </c>
      <c r="CI49" s="164">
        <f t="shared" si="33"/>
        <v>0</v>
      </c>
      <c r="CJ49" s="164">
        <f t="shared" si="33"/>
        <v>0</v>
      </c>
      <c r="CK49" s="164">
        <f t="shared" si="33"/>
        <v>0</v>
      </c>
      <c r="CL49" s="164">
        <f t="shared" si="33"/>
        <v>0</v>
      </c>
      <c r="CM49" s="164">
        <f t="shared" si="33"/>
        <v>0</v>
      </c>
      <c r="CN49" s="164">
        <f t="shared" si="33"/>
        <v>0</v>
      </c>
      <c r="CO49" s="164">
        <f t="shared" si="33"/>
        <v>0</v>
      </c>
      <c r="CP49" s="164">
        <f t="shared" si="33"/>
        <v>0</v>
      </c>
      <c r="CQ49" s="164">
        <f t="shared" si="33"/>
        <v>0</v>
      </c>
      <c r="CR49" s="164">
        <f t="shared" si="33"/>
        <v>0</v>
      </c>
      <c r="CS49" s="164">
        <f t="shared" si="33"/>
        <v>0</v>
      </c>
      <c r="CT49" s="164">
        <f t="shared" si="33"/>
        <v>0</v>
      </c>
      <c r="CU49" s="164">
        <f t="shared" si="33"/>
        <v>0</v>
      </c>
      <c r="CV49" s="164">
        <f t="shared" si="33"/>
        <v>0</v>
      </c>
      <c r="CW49" s="164">
        <f t="shared" si="33"/>
        <v>0</v>
      </c>
      <c r="CX49" s="164">
        <f t="shared" si="33"/>
        <v>0</v>
      </c>
      <c r="CY49" s="164">
        <f t="shared" si="33"/>
        <v>0</v>
      </c>
      <c r="CZ49" s="164">
        <f t="shared" si="33"/>
        <v>0</v>
      </c>
      <c r="DA49" s="164">
        <f t="shared" si="33"/>
        <v>0</v>
      </c>
      <c r="DB49" s="164">
        <f t="shared" si="33"/>
        <v>0</v>
      </c>
      <c r="DC49" s="164">
        <f t="shared" si="33"/>
        <v>0</v>
      </c>
      <c r="DD49" s="164">
        <f t="shared" si="33"/>
        <v>0</v>
      </c>
      <c r="DE49" s="164">
        <f t="shared" si="33"/>
        <v>0</v>
      </c>
      <c r="DF49" s="164">
        <f t="shared" si="33"/>
        <v>0</v>
      </c>
      <c r="DG49" s="164">
        <f t="shared" si="33"/>
        <v>0</v>
      </c>
      <c r="DH49" s="164">
        <f t="shared" si="33"/>
        <v>0</v>
      </c>
      <c r="DI49" s="164">
        <f t="shared" si="33"/>
        <v>0</v>
      </c>
      <c r="DJ49" s="164">
        <f t="shared" si="33"/>
        <v>0</v>
      </c>
      <c r="DK49" s="164">
        <f t="shared" si="33"/>
        <v>0</v>
      </c>
      <c r="DL49" s="164">
        <f t="shared" si="33"/>
        <v>0</v>
      </c>
      <c r="DM49" s="164">
        <f t="shared" si="33"/>
        <v>0</v>
      </c>
      <c r="DN49" s="164">
        <f t="shared" si="33"/>
        <v>0</v>
      </c>
      <c r="DO49" s="164">
        <f t="shared" si="33"/>
        <v>0</v>
      </c>
      <c r="DP49" s="164">
        <f t="shared" si="33"/>
        <v>0</v>
      </c>
      <c r="DQ49" s="164">
        <f t="shared" si="33"/>
        <v>0</v>
      </c>
      <c r="DR49" s="164">
        <f t="shared" si="33"/>
        <v>0</v>
      </c>
      <c r="DS49" s="164">
        <f t="shared" si="33"/>
        <v>0</v>
      </c>
      <c r="DT49" s="164">
        <f t="shared" si="33"/>
        <v>0</v>
      </c>
      <c r="DU49" s="164">
        <f t="shared" si="33"/>
        <v>0</v>
      </c>
      <c r="DV49" s="164">
        <f t="shared" si="33"/>
        <v>0</v>
      </c>
      <c r="DW49" s="164">
        <f t="shared" si="33"/>
        <v>0</v>
      </c>
      <c r="DX49" s="164">
        <f t="shared" si="33"/>
        <v>0</v>
      </c>
      <c r="DY49" s="164">
        <f t="shared" si="33"/>
        <v>0</v>
      </c>
    </row>
    <row r="51" spans="3:129" ht="20.25">
      <c r="C51" s="2" t="s">
        <v>256</v>
      </c>
    </row>
    <row r="52" spans="3:129" ht="15">
      <c r="C52" s="3" t="s">
        <v>257</v>
      </c>
    </row>
    <row r="53" spans="3:129">
      <c r="C53" s="146" t="s">
        <v>251</v>
      </c>
      <c r="D53" s="8" t="s">
        <v>215</v>
      </c>
      <c r="I53" s="163">
        <f t="shared" ref="I53" si="34">SUM(J53:DY53)</f>
        <v>4698.4494552683036</v>
      </c>
      <c r="J53" s="140">
        <f>J49</f>
        <v>1407.0313948372795</v>
      </c>
      <c r="K53" s="140">
        <f t="shared" ref="K53:BV53" si="35">K49</f>
        <v>893.03139483727955</v>
      </c>
      <c r="L53" s="140">
        <f t="shared" si="35"/>
        <v>685.31521684349173</v>
      </c>
      <c r="M53" s="140">
        <f t="shared" si="35"/>
        <v>874.95761711765829</v>
      </c>
      <c r="N53" s="140">
        <f t="shared" si="35"/>
        <v>583.3471198929368</v>
      </c>
      <c r="O53" s="140">
        <f t="shared" si="35"/>
        <v>254.76671173965772</v>
      </c>
      <c r="P53" s="140">
        <f t="shared" si="35"/>
        <v>0</v>
      </c>
      <c r="Q53" s="140">
        <f t="shared" si="35"/>
        <v>0</v>
      </c>
      <c r="R53" s="140">
        <f t="shared" si="35"/>
        <v>0</v>
      </c>
      <c r="S53" s="140">
        <f t="shared" si="35"/>
        <v>0</v>
      </c>
      <c r="T53" s="140">
        <f t="shared" si="35"/>
        <v>0</v>
      </c>
      <c r="U53" s="140">
        <f t="shared" si="35"/>
        <v>0</v>
      </c>
      <c r="V53" s="140">
        <f t="shared" si="35"/>
        <v>0</v>
      </c>
      <c r="W53" s="140">
        <f t="shared" si="35"/>
        <v>0</v>
      </c>
      <c r="X53" s="140">
        <f t="shared" si="35"/>
        <v>0</v>
      </c>
      <c r="Y53" s="140">
        <f t="shared" si="35"/>
        <v>0</v>
      </c>
      <c r="Z53" s="140">
        <f t="shared" si="35"/>
        <v>0</v>
      </c>
      <c r="AA53" s="140">
        <f t="shared" si="35"/>
        <v>0</v>
      </c>
      <c r="AB53" s="140">
        <f t="shared" si="35"/>
        <v>0</v>
      </c>
      <c r="AC53" s="140">
        <f t="shared" si="35"/>
        <v>0</v>
      </c>
      <c r="AD53" s="140">
        <f t="shared" si="35"/>
        <v>0</v>
      </c>
      <c r="AE53" s="140">
        <f t="shared" si="35"/>
        <v>0</v>
      </c>
      <c r="AF53" s="140">
        <f t="shared" si="35"/>
        <v>0</v>
      </c>
      <c r="AG53" s="140">
        <f t="shared" si="35"/>
        <v>0</v>
      </c>
      <c r="AH53" s="140">
        <f t="shared" si="35"/>
        <v>0</v>
      </c>
      <c r="AI53" s="140">
        <f t="shared" si="35"/>
        <v>0</v>
      </c>
      <c r="AJ53" s="140">
        <f t="shared" si="35"/>
        <v>0</v>
      </c>
      <c r="AK53" s="140">
        <f t="shared" si="35"/>
        <v>0</v>
      </c>
      <c r="AL53" s="140">
        <f t="shared" si="35"/>
        <v>0</v>
      </c>
      <c r="AM53" s="140">
        <f t="shared" si="35"/>
        <v>0</v>
      </c>
      <c r="AN53" s="140">
        <f t="shared" si="35"/>
        <v>0</v>
      </c>
      <c r="AO53" s="140">
        <f t="shared" si="35"/>
        <v>0</v>
      </c>
      <c r="AP53" s="140">
        <f t="shared" si="35"/>
        <v>0</v>
      </c>
      <c r="AQ53" s="140">
        <f t="shared" si="35"/>
        <v>0</v>
      </c>
      <c r="AR53" s="140">
        <f t="shared" si="35"/>
        <v>0</v>
      </c>
      <c r="AS53" s="140">
        <f t="shared" si="35"/>
        <v>0</v>
      </c>
      <c r="AT53" s="140">
        <f t="shared" si="35"/>
        <v>0</v>
      </c>
      <c r="AU53" s="140">
        <f t="shared" si="35"/>
        <v>0</v>
      </c>
      <c r="AV53" s="140">
        <f t="shared" si="35"/>
        <v>0</v>
      </c>
      <c r="AW53" s="140">
        <f t="shared" si="35"/>
        <v>0</v>
      </c>
      <c r="AX53" s="140">
        <f t="shared" si="35"/>
        <v>0</v>
      </c>
      <c r="AY53" s="140">
        <f t="shared" si="35"/>
        <v>0</v>
      </c>
      <c r="AZ53" s="140">
        <f t="shared" si="35"/>
        <v>0</v>
      </c>
      <c r="BA53" s="140">
        <f t="shared" si="35"/>
        <v>0</v>
      </c>
      <c r="BB53" s="140">
        <f t="shared" si="35"/>
        <v>0</v>
      </c>
      <c r="BC53" s="140">
        <f t="shared" si="35"/>
        <v>0</v>
      </c>
      <c r="BD53" s="140">
        <f t="shared" si="35"/>
        <v>0</v>
      </c>
      <c r="BE53" s="140">
        <f t="shared" si="35"/>
        <v>0</v>
      </c>
      <c r="BF53" s="140">
        <f t="shared" si="35"/>
        <v>0</v>
      </c>
      <c r="BG53" s="140">
        <f t="shared" si="35"/>
        <v>0</v>
      </c>
      <c r="BH53" s="140">
        <f t="shared" si="35"/>
        <v>0</v>
      </c>
      <c r="BI53" s="140">
        <f t="shared" si="35"/>
        <v>0</v>
      </c>
      <c r="BJ53" s="140">
        <f t="shared" si="35"/>
        <v>0</v>
      </c>
      <c r="BK53" s="140">
        <f t="shared" si="35"/>
        <v>0</v>
      </c>
      <c r="BL53" s="140">
        <f t="shared" si="35"/>
        <v>0</v>
      </c>
      <c r="BM53" s="140">
        <f t="shared" si="35"/>
        <v>0</v>
      </c>
      <c r="BN53" s="140">
        <f t="shared" si="35"/>
        <v>0</v>
      </c>
      <c r="BO53" s="140">
        <f t="shared" si="35"/>
        <v>0</v>
      </c>
      <c r="BP53" s="140">
        <f t="shared" si="35"/>
        <v>0</v>
      </c>
      <c r="BQ53" s="140">
        <f t="shared" si="35"/>
        <v>0</v>
      </c>
      <c r="BR53" s="140">
        <f t="shared" si="35"/>
        <v>0</v>
      </c>
      <c r="BS53" s="140">
        <f t="shared" si="35"/>
        <v>0</v>
      </c>
      <c r="BT53" s="140">
        <f t="shared" si="35"/>
        <v>0</v>
      </c>
      <c r="BU53" s="140">
        <f t="shared" si="35"/>
        <v>0</v>
      </c>
      <c r="BV53" s="140">
        <f t="shared" si="35"/>
        <v>0</v>
      </c>
      <c r="BW53" s="140">
        <f t="shared" ref="BW53:DY53" si="36">BW49</f>
        <v>0</v>
      </c>
      <c r="BX53" s="140">
        <f t="shared" si="36"/>
        <v>0</v>
      </c>
      <c r="BY53" s="140">
        <f t="shared" si="36"/>
        <v>0</v>
      </c>
      <c r="BZ53" s="140">
        <f t="shared" si="36"/>
        <v>0</v>
      </c>
      <c r="CA53" s="140">
        <f t="shared" si="36"/>
        <v>0</v>
      </c>
      <c r="CB53" s="140">
        <f t="shared" si="36"/>
        <v>0</v>
      </c>
      <c r="CC53" s="140">
        <f t="shared" si="36"/>
        <v>0</v>
      </c>
      <c r="CD53" s="140">
        <f t="shared" si="36"/>
        <v>0</v>
      </c>
      <c r="CE53" s="140">
        <f t="shared" si="36"/>
        <v>0</v>
      </c>
      <c r="CF53" s="140">
        <f t="shared" si="36"/>
        <v>0</v>
      </c>
      <c r="CG53" s="140">
        <f t="shared" si="36"/>
        <v>0</v>
      </c>
      <c r="CH53" s="140">
        <f t="shared" si="36"/>
        <v>0</v>
      </c>
      <c r="CI53" s="140">
        <f t="shared" si="36"/>
        <v>0</v>
      </c>
      <c r="CJ53" s="140">
        <f t="shared" si="36"/>
        <v>0</v>
      </c>
      <c r="CK53" s="140">
        <f t="shared" si="36"/>
        <v>0</v>
      </c>
      <c r="CL53" s="140">
        <f t="shared" si="36"/>
        <v>0</v>
      </c>
      <c r="CM53" s="140">
        <f t="shared" si="36"/>
        <v>0</v>
      </c>
      <c r="CN53" s="140">
        <f t="shared" si="36"/>
        <v>0</v>
      </c>
      <c r="CO53" s="140">
        <f t="shared" si="36"/>
        <v>0</v>
      </c>
      <c r="CP53" s="140">
        <f t="shared" si="36"/>
        <v>0</v>
      </c>
      <c r="CQ53" s="140">
        <f t="shared" si="36"/>
        <v>0</v>
      </c>
      <c r="CR53" s="140">
        <f t="shared" si="36"/>
        <v>0</v>
      </c>
      <c r="CS53" s="140">
        <f t="shared" si="36"/>
        <v>0</v>
      </c>
      <c r="CT53" s="140">
        <f t="shared" si="36"/>
        <v>0</v>
      </c>
      <c r="CU53" s="140">
        <f t="shared" si="36"/>
        <v>0</v>
      </c>
      <c r="CV53" s="140">
        <f t="shared" si="36"/>
        <v>0</v>
      </c>
      <c r="CW53" s="140">
        <f t="shared" si="36"/>
        <v>0</v>
      </c>
      <c r="CX53" s="140">
        <f t="shared" si="36"/>
        <v>0</v>
      </c>
      <c r="CY53" s="140">
        <f t="shared" si="36"/>
        <v>0</v>
      </c>
      <c r="CZ53" s="140">
        <f t="shared" si="36"/>
        <v>0</v>
      </c>
      <c r="DA53" s="140">
        <f t="shared" si="36"/>
        <v>0</v>
      </c>
      <c r="DB53" s="140">
        <f t="shared" si="36"/>
        <v>0</v>
      </c>
      <c r="DC53" s="140">
        <f t="shared" si="36"/>
        <v>0</v>
      </c>
      <c r="DD53" s="140">
        <f t="shared" si="36"/>
        <v>0</v>
      </c>
      <c r="DE53" s="140">
        <f t="shared" si="36"/>
        <v>0</v>
      </c>
      <c r="DF53" s="140">
        <f t="shared" si="36"/>
        <v>0</v>
      </c>
      <c r="DG53" s="140">
        <f t="shared" si="36"/>
        <v>0</v>
      </c>
      <c r="DH53" s="140">
        <f t="shared" si="36"/>
        <v>0</v>
      </c>
      <c r="DI53" s="140">
        <f t="shared" si="36"/>
        <v>0</v>
      </c>
      <c r="DJ53" s="140">
        <f t="shared" si="36"/>
        <v>0</v>
      </c>
      <c r="DK53" s="140">
        <f t="shared" si="36"/>
        <v>0</v>
      </c>
      <c r="DL53" s="140">
        <f t="shared" si="36"/>
        <v>0</v>
      </c>
      <c r="DM53" s="140">
        <f t="shared" si="36"/>
        <v>0</v>
      </c>
      <c r="DN53" s="140">
        <f t="shared" si="36"/>
        <v>0</v>
      </c>
      <c r="DO53" s="140">
        <f t="shared" si="36"/>
        <v>0</v>
      </c>
      <c r="DP53" s="140">
        <f t="shared" si="36"/>
        <v>0</v>
      </c>
      <c r="DQ53" s="140">
        <f t="shared" si="36"/>
        <v>0</v>
      </c>
      <c r="DR53" s="140">
        <f t="shared" si="36"/>
        <v>0</v>
      </c>
      <c r="DS53" s="140">
        <f t="shared" si="36"/>
        <v>0</v>
      </c>
      <c r="DT53" s="140">
        <f t="shared" si="36"/>
        <v>0</v>
      </c>
      <c r="DU53" s="140">
        <f t="shared" si="36"/>
        <v>0</v>
      </c>
      <c r="DV53" s="140">
        <f t="shared" si="36"/>
        <v>0</v>
      </c>
      <c r="DW53" s="140">
        <f t="shared" si="36"/>
        <v>0</v>
      </c>
      <c r="DX53" s="140">
        <f t="shared" si="36"/>
        <v>0</v>
      </c>
      <c r="DY53" s="140">
        <f t="shared" si="36"/>
        <v>0</v>
      </c>
    </row>
    <row r="54" spans="3:129" ht="15">
      <c r="C54" s="3" t="s">
        <v>258</v>
      </c>
    </row>
    <row r="55" spans="3:129">
      <c r="C55" s="146" t="s">
        <v>259</v>
      </c>
      <c r="D55" s="8" t="s">
        <v>215</v>
      </c>
      <c r="I55" s="163">
        <f t="shared" ref="I55:I56" si="37">SUM(J55:DY55)</f>
        <v>-1500</v>
      </c>
      <c r="J55" s="140">
        <f t="shared" ref="J55:AO55" si="38">-MIN(J53,J72)</f>
        <v>-1407.0313948372795</v>
      </c>
      <c r="K55" s="140">
        <f t="shared" si="38"/>
        <v>-92.968605162720451</v>
      </c>
      <c r="L55" s="140">
        <f t="shared" si="38"/>
        <v>0</v>
      </c>
      <c r="M55" s="140">
        <f t="shared" si="38"/>
        <v>0</v>
      </c>
      <c r="N55" s="140">
        <f t="shared" si="38"/>
        <v>0</v>
      </c>
      <c r="O55" s="140">
        <f t="shared" si="38"/>
        <v>0</v>
      </c>
      <c r="P55" s="140">
        <f t="shared" si="38"/>
        <v>0</v>
      </c>
      <c r="Q55" s="140">
        <f t="shared" si="38"/>
        <v>0</v>
      </c>
      <c r="R55" s="140">
        <f t="shared" si="38"/>
        <v>0</v>
      </c>
      <c r="S55" s="140">
        <f t="shared" si="38"/>
        <v>0</v>
      </c>
      <c r="T55" s="140">
        <f t="shared" si="38"/>
        <v>0</v>
      </c>
      <c r="U55" s="140">
        <f t="shared" si="38"/>
        <v>0</v>
      </c>
      <c r="V55" s="140">
        <f t="shared" si="38"/>
        <v>0</v>
      </c>
      <c r="W55" s="140">
        <f t="shared" si="38"/>
        <v>0</v>
      </c>
      <c r="X55" s="140">
        <f t="shared" si="38"/>
        <v>0</v>
      </c>
      <c r="Y55" s="140">
        <f t="shared" si="38"/>
        <v>0</v>
      </c>
      <c r="Z55" s="140">
        <f t="shared" si="38"/>
        <v>0</v>
      </c>
      <c r="AA55" s="140">
        <f t="shared" si="38"/>
        <v>0</v>
      </c>
      <c r="AB55" s="140">
        <f t="shared" si="38"/>
        <v>0</v>
      </c>
      <c r="AC55" s="140">
        <f t="shared" si="38"/>
        <v>0</v>
      </c>
      <c r="AD55" s="140">
        <f t="shared" si="38"/>
        <v>0</v>
      </c>
      <c r="AE55" s="140">
        <f t="shared" si="38"/>
        <v>0</v>
      </c>
      <c r="AF55" s="140">
        <f t="shared" si="38"/>
        <v>0</v>
      </c>
      <c r="AG55" s="140">
        <f t="shared" si="38"/>
        <v>0</v>
      </c>
      <c r="AH55" s="140">
        <f t="shared" si="38"/>
        <v>0</v>
      </c>
      <c r="AI55" s="140">
        <f t="shared" si="38"/>
        <v>0</v>
      </c>
      <c r="AJ55" s="140">
        <f t="shared" si="38"/>
        <v>0</v>
      </c>
      <c r="AK55" s="140">
        <f t="shared" si="38"/>
        <v>0</v>
      </c>
      <c r="AL55" s="140">
        <f t="shared" si="38"/>
        <v>0</v>
      </c>
      <c r="AM55" s="140">
        <f t="shared" si="38"/>
        <v>0</v>
      </c>
      <c r="AN55" s="140">
        <f t="shared" si="38"/>
        <v>0</v>
      </c>
      <c r="AO55" s="140">
        <f t="shared" si="38"/>
        <v>0</v>
      </c>
      <c r="AP55" s="140">
        <f t="shared" ref="AP55:BU55" si="39">-MIN(AP53,AP72)</f>
        <v>0</v>
      </c>
      <c r="AQ55" s="140">
        <f t="shared" si="39"/>
        <v>0</v>
      </c>
      <c r="AR55" s="140">
        <f t="shared" si="39"/>
        <v>0</v>
      </c>
      <c r="AS55" s="140">
        <f t="shared" si="39"/>
        <v>0</v>
      </c>
      <c r="AT55" s="140">
        <f t="shared" si="39"/>
        <v>0</v>
      </c>
      <c r="AU55" s="140">
        <f t="shared" si="39"/>
        <v>0</v>
      </c>
      <c r="AV55" s="140">
        <f t="shared" si="39"/>
        <v>0</v>
      </c>
      <c r="AW55" s="140">
        <f t="shared" si="39"/>
        <v>0</v>
      </c>
      <c r="AX55" s="140">
        <f t="shared" si="39"/>
        <v>0</v>
      </c>
      <c r="AY55" s="140">
        <f t="shared" si="39"/>
        <v>0</v>
      </c>
      <c r="AZ55" s="140">
        <f t="shared" si="39"/>
        <v>0</v>
      </c>
      <c r="BA55" s="140">
        <f t="shared" si="39"/>
        <v>0</v>
      </c>
      <c r="BB55" s="140">
        <f t="shared" si="39"/>
        <v>0</v>
      </c>
      <c r="BC55" s="140">
        <f t="shared" si="39"/>
        <v>0</v>
      </c>
      <c r="BD55" s="140">
        <f t="shared" si="39"/>
        <v>0</v>
      </c>
      <c r="BE55" s="140">
        <f t="shared" si="39"/>
        <v>0</v>
      </c>
      <c r="BF55" s="140">
        <f t="shared" si="39"/>
        <v>0</v>
      </c>
      <c r="BG55" s="140">
        <f t="shared" si="39"/>
        <v>0</v>
      </c>
      <c r="BH55" s="140">
        <f t="shared" si="39"/>
        <v>0</v>
      </c>
      <c r="BI55" s="140">
        <f t="shared" si="39"/>
        <v>0</v>
      </c>
      <c r="BJ55" s="140">
        <f t="shared" si="39"/>
        <v>0</v>
      </c>
      <c r="BK55" s="140">
        <f t="shared" si="39"/>
        <v>0</v>
      </c>
      <c r="BL55" s="140">
        <f t="shared" si="39"/>
        <v>0</v>
      </c>
      <c r="BM55" s="140">
        <f t="shared" si="39"/>
        <v>0</v>
      </c>
      <c r="BN55" s="140">
        <f t="shared" si="39"/>
        <v>0</v>
      </c>
      <c r="BO55" s="140">
        <f t="shared" si="39"/>
        <v>0</v>
      </c>
      <c r="BP55" s="140">
        <f t="shared" si="39"/>
        <v>0</v>
      </c>
      <c r="BQ55" s="140">
        <f t="shared" si="39"/>
        <v>0</v>
      </c>
      <c r="BR55" s="140">
        <f t="shared" si="39"/>
        <v>0</v>
      </c>
      <c r="BS55" s="140">
        <f t="shared" si="39"/>
        <v>0</v>
      </c>
      <c r="BT55" s="140">
        <f t="shared" si="39"/>
        <v>0</v>
      </c>
      <c r="BU55" s="140">
        <f t="shared" si="39"/>
        <v>0</v>
      </c>
      <c r="BV55" s="140">
        <f t="shared" ref="BV55:DA55" si="40">-MIN(BV53,BV72)</f>
        <v>0</v>
      </c>
      <c r="BW55" s="140">
        <f t="shared" si="40"/>
        <v>0</v>
      </c>
      <c r="BX55" s="140">
        <f t="shared" si="40"/>
        <v>0</v>
      </c>
      <c r="BY55" s="140">
        <f t="shared" si="40"/>
        <v>0</v>
      </c>
      <c r="BZ55" s="140">
        <f t="shared" si="40"/>
        <v>0</v>
      </c>
      <c r="CA55" s="140">
        <f t="shared" si="40"/>
        <v>0</v>
      </c>
      <c r="CB55" s="140">
        <f t="shared" si="40"/>
        <v>0</v>
      </c>
      <c r="CC55" s="140">
        <f t="shared" si="40"/>
        <v>0</v>
      </c>
      <c r="CD55" s="140">
        <f t="shared" si="40"/>
        <v>0</v>
      </c>
      <c r="CE55" s="140">
        <f t="shared" si="40"/>
        <v>0</v>
      </c>
      <c r="CF55" s="140">
        <f t="shared" si="40"/>
        <v>0</v>
      </c>
      <c r="CG55" s="140">
        <f t="shared" si="40"/>
        <v>0</v>
      </c>
      <c r="CH55" s="140">
        <f t="shared" si="40"/>
        <v>0</v>
      </c>
      <c r="CI55" s="140">
        <f t="shared" si="40"/>
        <v>0</v>
      </c>
      <c r="CJ55" s="140">
        <f t="shared" si="40"/>
        <v>0</v>
      </c>
      <c r="CK55" s="140">
        <f t="shared" si="40"/>
        <v>0</v>
      </c>
      <c r="CL55" s="140">
        <f t="shared" si="40"/>
        <v>0</v>
      </c>
      <c r="CM55" s="140">
        <f t="shared" si="40"/>
        <v>0</v>
      </c>
      <c r="CN55" s="140">
        <f t="shared" si="40"/>
        <v>0</v>
      </c>
      <c r="CO55" s="140">
        <f t="shared" si="40"/>
        <v>0</v>
      </c>
      <c r="CP55" s="140">
        <f t="shared" si="40"/>
        <v>0</v>
      </c>
      <c r="CQ55" s="140">
        <f t="shared" si="40"/>
        <v>0</v>
      </c>
      <c r="CR55" s="140">
        <f t="shared" si="40"/>
        <v>0</v>
      </c>
      <c r="CS55" s="140">
        <f t="shared" si="40"/>
        <v>0</v>
      </c>
      <c r="CT55" s="140">
        <f t="shared" si="40"/>
        <v>0</v>
      </c>
      <c r="CU55" s="140">
        <f t="shared" si="40"/>
        <v>0</v>
      </c>
      <c r="CV55" s="140">
        <f t="shared" si="40"/>
        <v>0</v>
      </c>
      <c r="CW55" s="140">
        <f t="shared" si="40"/>
        <v>0</v>
      </c>
      <c r="CX55" s="140">
        <f t="shared" si="40"/>
        <v>0</v>
      </c>
      <c r="CY55" s="140">
        <f t="shared" si="40"/>
        <v>0</v>
      </c>
      <c r="CZ55" s="140">
        <f t="shared" si="40"/>
        <v>0</v>
      </c>
      <c r="DA55" s="140">
        <f t="shared" si="40"/>
        <v>0</v>
      </c>
      <c r="DB55" s="140">
        <f t="shared" ref="DB55:DY55" si="41">-MIN(DB53,DB72)</f>
        <v>0</v>
      </c>
      <c r="DC55" s="140">
        <f t="shared" si="41"/>
        <v>0</v>
      </c>
      <c r="DD55" s="140">
        <f t="shared" si="41"/>
        <v>0</v>
      </c>
      <c r="DE55" s="140">
        <f t="shared" si="41"/>
        <v>0</v>
      </c>
      <c r="DF55" s="140">
        <f t="shared" si="41"/>
        <v>0</v>
      </c>
      <c r="DG55" s="140">
        <f t="shared" si="41"/>
        <v>0</v>
      </c>
      <c r="DH55" s="140">
        <f t="shared" si="41"/>
        <v>0</v>
      </c>
      <c r="DI55" s="140">
        <f t="shared" si="41"/>
        <v>0</v>
      </c>
      <c r="DJ55" s="140">
        <f t="shared" si="41"/>
        <v>0</v>
      </c>
      <c r="DK55" s="140">
        <f t="shared" si="41"/>
        <v>0</v>
      </c>
      <c r="DL55" s="140">
        <f t="shared" si="41"/>
        <v>0</v>
      </c>
      <c r="DM55" s="140">
        <f t="shared" si="41"/>
        <v>0</v>
      </c>
      <c r="DN55" s="140">
        <f t="shared" si="41"/>
        <v>0</v>
      </c>
      <c r="DO55" s="140">
        <f t="shared" si="41"/>
        <v>0</v>
      </c>
      <c r="DP55" s="140">
        <f t="shared" si="41"/>
        <v>0</v>
      </c>
      <c r="DQ55" s="140">
        <f t="shared" si="41"/>
        <v>0</v>
      </c>
      <c r="DR55" s="140">
        <f t="shared" si="41"/>
        <v>0</v>
      </c>
      <c r="DS55" s="140">
        <f t="shared" si="41"/>
        <v>0</v>
      </c>
      <c r="DT55" s="140">
        <f t="shared" si="41"/>
        <v>0</v>
      </c>
      <c r="DU55" s="140">
        <f t="shared" si="41"/>
        <v>0</v>
      </c>
      <c r="DV55" s="140">
        <f t="shared" si="41"/>
        <v>0</v>
      </c>
      <c r="DW55" s="140">
        <f t="shared" si="41"/>
        <v>0</v>
      </c>
      <c r="DX55" s="140">
        <f t="shared" si="41"/>
        <v>0</v>
      </c>
      <c r="DY55" s="140">
        <f t="shared" si="41"/>
        <v>0</v>
      </c>
    </row>
    <row r="56" spans="3:129">
      <c r="C56" s="146" t="s">
        <v>260</v>
      </c>
      <c r="D56" s="8" t="s">
        <v>215</v>
      </c>
      <c r="I56" s="163">
        <f t="shared" si="37"/>
        <v>3198.4494552683036</v>
      </c>
      <c r="J56" s="177">
        <f>J53+J55</f>
        <v>0</v>
      </c>
      <c r="K56" s="177">
        <f t="shared" ref="K56:BV56" si="42">K53+K55</f>
        <v>800.0627896745591</v>
      </c>
      <c r="L56" s="177">
        <f t="shared" si="42"/>
        <v>685.31521684349173</v>
      </c>
      <c r="M56" s="177">
        <f t="shared" si="42"/>
        <v>874.95761711765829</v>
      </c>
      <c r="N56" s="177">
        <f t="shared" si="42"/>
        <v>583.3471198929368</v>
      </c>
      <c r="O56" s="177">
        <f t="shared" si="42"/>
        <v>254.76671173965772</v>
      </c>
      <c r="P56" s="177">
        <f t="shared" si="42"/>
        <v>0</v>
      </c>
      <c r="Q56" s="177">
        <f t="shared" si="42"/>
        <v>0</v>
      </c>
      <c r="R56" s="177">
        <f t="shared" si="42"/>
        <v>0</v>
      </c>
      <c r="S56" s="177">
        <f t="shared" si="42"/>
        <v>0</v>
      </c>
      <c r="T56" s="177">
        <f t="shared" si="42"/>
        <v>0</v>
      </c>
      <c r="U56" s="177">
        <f t="shared" si="42"/>
        <v>0</v>
      </c>
      <c r="V56" s="177">
        <f t="shared" si="42"/>
        <v>0</v>
      </c>
      <c r="W56" s="177">
        <f t="shared" si="42"/>
        <v>0</v>
      </c>
      <c r="X56" s="177">
        <f t="shared" si="42"/>
        <v>0</v>
      </c>
      <c r="Y56" s="177">
        <f t="shared" si="42"/>
        <v>0</v>
      </c>
      <c r="Z56" s="177">
        <f t="shared" si="42"/>
        <v>0</v>
      </c>
      <c r="AA56" s="177">
        <f t="shared" si="42"/>
        <v>0</v>
      </c>
      <c r="AB56" s="177">
        <f t="shared" si="42"/>
        <v>0</v>
      </c>
      <c r="AC56" s="177">
        <f t="shared" si="42"/>
        <v>0</v>
      </c>
      <c r="AD56" s="177">
        <f t="shared" si="42"/>
        <v>0</v>
      </c>
      <c r="AE56" s="177">
        <f t="shared" si="42"/>
        <v>0</v>
      </c>
      <c r="AF56" s="177">
        <f t="shared" si="42"/>
        <v>0</v>
      </c>
      <c r="AG56" s="177">
        <f t="shared" si="42"/>
        <v>0</v>
      </c>
      <c r="AH56" s="177">
        <f t="shared" si="42"/>
        <v>0</v>
      </c>
      <c r="AI56" s="177">
        <f t="shared" si="42"/>
        <v>0</v>
      </c>
      <c r="AJ56" s="177">
        <f t="shared" si="42"/>
        <v>0</v>
      </c>
      <c r="AK56" s="177">
        <f t="shared" si="42"/>
        <v>0</v>
      </c>
      <c r="AL56" s="177">
        <f t="shared" si="42"/>
        <v>0</v>
      </c>
      <c r="AM56" s="177">
        <f t="shared" si="42"/>
        <v>0</v>
      </c>
      <c r="AN56" s="177">
        <f t="shared" si="42"/>
        <v>0</v>
      </c>
      <c r="AO56" s="177">
        <f t="shared" si="42"/>
        <v>0</v>
      </c>
      <c r="AP56" s="177">
        <f t="shared" si="42"/>
        <v>0</v>
      </c>
      <c r="AQ56" s="177">
        <f t="shared" si="42"/>
        <v>0</v>
      </c>
      <c r="AR56" s="177">
        <f t="shared" si="42"/>
        <v>0</v>
      </c>
      <c r="AS56" s="177">
        <f t="shared" si="42"/>
        <v>0</v>
      </c>
      <c r="AT56" s="177">
        <f t="shared" si="42"/>
        <v>0</v>
      </c>
      <c r="AU56" s="177">
        <f t="shared" si="42"/>
        <v>0</v>
      </c>
      <c r="AV56" s="177">
        <f t="shared" si="42"/>
        <v>0</v>
      </c>
      <c r="AW56" s="177">
        <f t="shared" si="42"/>
        <v>0</v>
      </c>
      <c r="AX56" s="177">
        <f t="shared" si="42"/>
        <v>0</v>
      </c>
      <c r="AY56" s="177">
        <f t="shared" si="42"/>
        <v>0</v>
      </c>
      <c r="AZ56" s="177">
        <f t="shared" si="42"/>
        <v>0</v>
      </c>
      <c r="BA56" s="177">
        <f t="shared" si="42"/>
        <v>0</v>
      </c>
      <c r="BB56" s="177">
        <f t="shared" si="42"/>
        <v>0</v>
      </c>
      <c r="BC56" s="177">
        <f t="shared" si="42"/>
        <v>0</v>
      </c>
      <c r="BD56" s="177">
        <f t="shared" si="42"/>
        <v>0</v>
      </c>
      <c r="BE56" s="177">
        <f t="shared" si="42"/>
        <v>0</v>
      </c>
      <c r="BF56" s="177">
        <f t="shared" si="42"/>
        <v>0</v>
      </c>
      <c r="BG56" s="177">
        <f t="shared" si="42"/>
        <v>0</v>
      </c>
      <c r="BH56" s="177">
        <f t="shared" si="42"/>
        <v>0</v>
      </c>
      <c r="BI56" s="177">
        <f t="shared" si="42"/>
        <v>0</v>
      </c>
      <c r="BJ56" s="177">
        <f t="shared" si="42"/>
        <v>0</v>
      </c>
      <c r="BK56" s="177">
        <f t="shared" si="42"/>
        <v>0</v>
      </c>
      <c r="BL56" s="177">
        <f t="shared" si="42"/>
        <v>0</v>
      </c>
      <c r="BM56" s="177">
        <f t="shared" si="42"/>
        <v>0</v>
      </c>
      <c r="BN56" s="177">
        <f t="shared" si="42"/>
        <v>0</v>
      </c>
      <c r="BO56" s="177">
        <f t="shared" si="42"/>
        <v>0</v>
      </c>
      <c r="BP56" s="177">
        <f t="shared" si="42"/>
        <v>0</v>
      </c>
      <c r="BQ56" s="177">
        <f t="shared" si="42"/>
        <v>0</v>
      </c>
      <c r="BR56" s="177">
        <f t="shared" si="42"/>
        <v>0</v>
      </c>
      <c r="BS56" s="177">
        <f t="shared" si="42"/>
        <v>0</v>
      </c>
      <c r="BT56" s="177">
        <f t="shared" si="42"/>
        <v>0</v>
      </c>
      <c r="BU56" s="177">
        <f t="shared" si="42"/>
        <v>0</v>
      </c>
      <c r="BV56" s="177">
        <f t="shared" si="42"/>
        <v>0</v>
      </c>
      <c r="BW56" s="177">
        <f t="shared" ref="BW56:DY56" si="43">BW53+BW55</f>
        <v>0</v>
      </c>
      <c r="BX56" s="177">
        <f t="shared" si="43"/>
        <v>0</v>
      </c>
      <c r="BY56" s="177">
        <f t="shared" si="43"/>
        <v>0</v>
      </c>
      <c r="BZ56" s="177">
        <f t="shared" si="43"/>
        <v>0</v>
      </c>
      <c r="CA56" s="177">
        <f t="shared" si="43"/>
        <v>0</v>
      </c>
      <c r="CB56" s="177">
        <f t="shared" si="43"/>
        <v>0</v>
      </c>
      <c r="CC56" s="177">
        <f t="shared" si="43"/>
        <v>0</v>
      </c>
      <c r="CD56" s="177">
        <f t="shared" si="43"/>
        <v>0</v>
      </c>
      <c r="CE56" s="177">
        <f t="shared" si="43"/>
        <v>0</v>
      </c>
      <c r="CF56" s="177">
        <f t="shared" si="43"/>
        <v>0</v>
      </c>
      <c r="CG56" s="177">
        <f t="shared" si="43"/>
        <v>0</v>
      </c>
      <c r="CH56" s="177">
        <f t="shared" si="43"/>
        <v>0</v>
      </c>
      <c r="CI56" s="177">
        <f t="shared" si="43"/>
        <v>0</v>
      </c>
      <c r="CJ56" s="177">
        <f t="shared" si="43"/>
        <v>0</v>
      </c>
      <c r="CK56" s="177">
        <f t="shared" si="43"/>
        <v>0</v>
      </c>
      <c r="CL56" s="177">
        <f t="shared" si="43"/>
        <v>0</v>
      </c>
      <c r="CM56" s="177">
        <f t="shared" si="43"/>
        <v>0</v>
      </c>
      <c r="CN56" s="177">
        <f t="shared" si="43"/>
        <v>0</v>
      </c>
      <c r="CO56" s="177">
        <f t="shared" si="43"/>
        <v>0</v>
      </c>
      <c r="CP56" s="177">
        <f t="shared" si="43"/>
        <v>0</v>
      </c>
      <c r="CQ56" s="177">
        <f t="shared" si="43"/>
        <v>0</v>
      </c>
      <c r="CR56" s="177">
        <f t="shared" si="43"/>
        <v>0</v>
      </c>
      <c r="CS56" s="177">
        <f t="shared" si="43"/>
        <v>0</v>
      </c>
      <c r="CT56" s="177">
        <f t="shared" si="43"/>
        <v>0</v>
      </c>
      <c r="CU56" s="177">
        <f t="shared" si="43"/>
        <v>0</v>
      </c>
      <c r="CV56" s="177">
        <f t="shared" si="43"/>
        <v>0</v>
      </c>
      <c r="CW56" s="177">
        <f t="shared" si="43"/>
        <v>0</v>
      </c>
      <c r="CX56" s="177">
        <f t="shared" si="43"/>
        <v>0</v>
      </c>
      <c r="CY56" s="177">
        <f t="shared" si="43"/>
        <v>0</v>
      </c>
      <c r="CZ56" s="177">
        <f t="shared" si="43"/>
        <v>0</v>
      </c>
      <c r="DA56" s="177">
        <f t="shared" si="43"/>
        <v>0</v>
      </c>
      <c r="DB56" s="177">
        <f t="shared" si="43"/>
        <v>0</v>
      </c>
      <c r="DC56" s="177">
        <f t="shared" si="43"/>
        <v>0</v>
      </c>
      <c r="DD56" s="177">
        <f t="shared" si="43"/>
        <v>0</v>
      </c>
      <c r="DE56" s="177">
        <f t="shared" si="43"/>
        <v>0</v>
      </c>
      <c r="DF56" s="177">
        <f t="shared" si="43"/>
        <v>0</v>
      </c>
      <c r="DG56" s="177">
        <f t="shared" si="43"/>
        <v>0</v>
      </c>
      <c r="DH56" s="177">
        <f t="shared" si="43"/>
        <v>0</v>
      </c>
      <c r="DI56" s="177">
        <f t="shared" si="43"/>
        <v>0</v>
      </c>
      <c r="DJ56" s="177">
        <f t="shared" si="43"/>
        <v>0</v>
      </c>
      <c r="DK56" s="177">
        <f t="shared" si="43"/>
        <v>0</v>
      </c>
      <c r="DL56" s="177">
        <f t="shared" si="43"/>
        <v>0</v>
      </c>
      <c r="DM56" s="177">
        <f t="shared" si="43"/>
        <v>0</v>
      </c>
      <c r="DN56" s="177">
        <f t="shared" si="43"/>
        <v>0</v>
      </c>
      <c r="DO56" s="177">
        <f t="shared" si="43"/>
        <v>0</v>
      </c>
      <c r="DP56" s="177">
        <f t="shared" si="43"/>
        <v>0</v>
      </c>
      <c r="DQ56" s="177">
        <f t="shared" si="43"/>
        <v>0</v>
      </c>
      <c r="DR56" s="177">
        <f t="shared" si="43"/>
        <v>0</v>
      </c>
      <c r="DS56" s="177">
        <f t="shared" si="43"/>
        <v>0</v>
      </c>
      <c r="DT56" s="177">
        <f t="shared" si="43"/>
        <v>0</v>
      </c>
      <c r="DU56" s="177">
        <f t="shared" si="43"/>
        <v>0</v>
      </c>
      <c r="DV56" s="177">
        <f t="shared" si="43"/>
        <v>0</v>
      </c>
      <c r="DW56" s="177">
        <f t="shared" si="43"/>
        <v>0</v>
      </c>
      <c r="DX56" s="177">
        <f t="shared" si="43"/>
        <v>0</v>
      </c>
      <c r="DY56" s="177">
        <f t="shared" si="43"/>
        <v>0</v>
      </c>
    </row>
    <row r="58" spans="3:129">
      <c r="C58" s="146" t="s">
        <v>265</v>
      </c>
      <c r="D58" s="8" t="s">
        <v>215</v>
      </c>
      <c r="I58" s="163">
        <f t="shared" ref="I58:I59" si="44">SUM(J58:DY58)</f>
        <v>-3198.4494552683036</v>
      </c>
      <c r="J58" s="175">
        <f t="shared" ref="J58:AO58" si="45">-MIN(J56,J82)</f>
        <v>0</v>
      </c>
      <c r="K58" s="175">
        <f t="shared" si="45"/>
        <v>-800.0627896745591</v>
      </c>
      <c r="L58" s="175">
        <f t="shared" si="45"/>
        <v>-685.31521684349173</v>
      </c>
      <c r="M58" s="175">
        <f t="shared" si="45"/>
        <v>-874.95761711765829</v>
      </c>
      <c r="N58" s="175">
        <f t="shared" si="45"/>
        <v>-583.3471198929368</v>
      </c>
      <c r="O58" s="175">
        <f t="shared" si="45"/>
        <v>-254.76671173965772</v>
      </c>
      <c r="P58" s="175">
        <f t="shared" si="45"/>
        <v>0</v>
      </c>
      <c r="Q58" s="175">
        <f t="shared" si="45"/>
        <v>0</v>
      </c>
      <c r="R58" s="175">
        <f t="shared" si="45"/>
        <v>0</v>
      </c>
      <c r="S58" s="175">
        <f t="shared" si="45"/>
        <v>0</v>
      </c>
      <c r="T58" s="175">
        <f t="shared" si="45"/>
        <v>0</v>
      </c>
      <c r="U58" s="175">
        <f t="shared" si="45"/>
        <v>0</v>
      </c>
      <c r="V58" s="175">
        <f t="shared" si="45"/>
        <v>0</v>
      </c>
      <c r="W58" s="175">
        <f t="shared" si="45"/>
        <v>0</v>
      </c>
      <c r="X58" s="175">
        <f t="shared" si="45"/>
        <v>0</v>
      </c>
      <c r="Y58" s="175">
        <f t="shared" si="45"/>
        <v>0</v>
      </c>
      <c r="Z58" s="175">
        <f t="shared" si="45"/>
        <v>0</v>
      </c>
      <c r="AA58" s="175">
        <f t="shared" si="45"/>
        <v>0</v>
      </c>
      <c r="AB58" s="175">
        <f t="shared" si="45"/>
        <v>0</v>
      </c>
      <c r="AC58" s="175">
        <f t="shared" si="45"/>
        <v>0</v>
      </c>
      <c r="AD58" s="175">
        <f t="shared" si="45"/>
        <v>0</v>
      </c>
      <c r="AE58" s="175">
        <f t="shared" si="45"/>
        <v>0</v>
      </c>
      <c r="AF58" s="175">
        <f t="shared" si="45"/>
        <v>0</v>
      </c>
      <c r="AG58" s="175">
        <f t="shared" si="45"/>
        <v>0</v>
      </c>
      <c r="AH58" s="175">
        <f t="shared" si="45"/>
        <v>0</v>
      </c>
      <c r="AI58" s="175">
        <f t="shared" si="45"/>
        <v>0</v>
      </c>
      <c r="AJ58" s="175">
        <f t="shared" si="45"/>
        <v>0</v>
      </c>
      <c r="AK58" s="175">
        <f t="shared" si="45"/>
        <v>0</v>
      </c>
      <c r="AL58" s="175">
        <f t="shared" si="45"/>
        <v>0</v>
      </c>
      <c r="AM58" s="175">
        <f t="shared" si="45"/>
        <v>0</v>
      </c>
      <c r="AN58" s="175">
        <f t="shared" si="45"/>
        <v>0</v>
      </c>
      <c r="AO58" s="175">
        <f t="shared" si="45"/>
        <v>0</v>
      </c>
      <c r="AP58" s="175">
        <f t="shared" ref="AP58:BU58" si="46">-MIN(AP56,AP82)</f>
        <v>0</v>
      </c>
      <c r="AQ58" s="175">
        <f t="shared" si="46"/>
        <v>0</v>
      </c>
      <c r="AR58" s="175">
        <f t="shared" si="46"/>
        <v>0</v>
      </c>
      <c r="AS58" s="175">
        <f t="shared" si="46"/>
        <v>0</v>
      </c>
      <c r="AT58" s="175">
        <f t="shared" si="46"/>
        <v>0</v>
      </c>
      <c r="AU58" s="175">
        <f t="shared" si="46"/>
        <v>0</v>
      </c>
      <c r="AV58" s="175">
        <f t="shared" si="46"/>
        <v>0</v>
      </c>
      <c r="AW58" s="175">
        <f t="shared" si="46"/>
        <v>0</v>
      </c>
      <c r="AX58" s="175">
        <f t="shared" si="46"/>
        <v>0</v>
      </c>
      <c r="AY58" s="175">
        <f t="shared" si="46"/>
        <v>0</v>
      </c>
      <c r="AZ58" s="175">
        <f t="shared" si="46"/>
        <v>0</v>
      </c>
      <c r="BA58" s="175">
        <f t="shared" si="46"/>
        <v>0</v>
      </c>
      <c r="BB58" s="175">
        <f t="shared" si="46"/>
        <v>0</v>
      </c>
      <c r="BC58" s="175">
        <f t="shared" si="46"/>
        <v>0</v>
      </c>
      <c r="BD58" s="175">
        <f t="shared" si="46"/>
        <v>0</v>
      </c>
      <c r="BE58" s="175">
        <f t="shared" si="46"/>
        <v>0</v>
      </c>
      <c r="BF58" s="175">
        <f t="shared" si="46"/>
        <v>0</v>
      </c>
      <c r="BG58" s="175">
        <f t="shared" si="46"/>
        <v>0</v>
      </c>
      <c r="BH58" s="175">
        <f t="shared" si="46"/>
        <v>0</v>
      </c>
      <c r="BI58" s="175">
        <f t="shared" si="46"/>
        <v>0</v>
      </c>
      <c r="BJ58" s="175">
        <f t="shared" si="46"/>
        <v>0</v>
      </c>
      <c r="BK58" s="175">
        <f t="shared" si="46"/>
        <v>0</v>
      </c>
      <c r="BL58" s="175">
        <f t="shared" si="46"/>
        <v>0</v>
      </c>
      <c r="BM58" s="175">
        <f t="shared" si="46"/>
        <v>0</v>
      </c>
      <c r="BN58" s="175">
        <f t="shared" si="46"/>
        <v>0</v>
      </c>
      <c r="BO58" s="175">
        <f t="shared" si="46"/>
        <v>0</v>
      </c>
      <c r="BP58" s="175">
        <f t="shared" si="46"/>
        <v>0</v>
      </c>
      <c r="BQ58" s="175">
        <f t="shared" si="46"/>
        <v>0</v>
      </c>
      <c r="BR58" s="175">
        <f t="shared" si="46"/>
        <v>0</v>
      </c>
      <c r="BS58" s="175">
        <f t="shared" si="46"/>
        <v>0</v>
      </c>
      <c r="BT58" s="175">
        <f t="shared" si="46"/>
        <v>0</v>
      </c>
      <c r="BU58" s="175">
        <f t="shared" si="46"/>
        <v>0</v>
      </c>
      <c r="BV58" s="175">
        <f t="shared" ref="BV58:DA58" si="47">-MIN(BV56,BV82)</f>
        <v>0</v>
      </c>
      <c r="BW58" s="175">
        <f t="shared" si="47"/>
        <v>0</v>
      </c>
      <c r="BX58" s="175">
        <f t="shared" si="47"/>
        <v>0</v>
      </c>
      <c r="BY58" s="175">
        <f t="shared" si="47"/>
        <v>0</v>
      </c>
      <c r="BZ58" s="175">
        <f t="shared" si="47"/>
        <v>0</v>
      </c>
      <c r="CA58" s="175">
        <f t="shared" si="47"/>
        <v>0</v>
      </c>
      <c r="CB58" s="175">
        <f t="shared" si="47"/>
        <v>0</v>
      </c>
      <c r="CC58" s="175">
        <f t="shared" si="47"/>
        <v>0</v>
      </c>
      <c r="CD58" s="175">
        <f t="shared" si="47"/>
        <v>0</v>
      </c>
      <c r="CE58" s="175">
        <f t="shared" si="47"/>
        <v>0</v>
      </c>
      <c r="CF58" s="175">
        <f t="shared" si="47"/>
        <v>0</v>
      </c>
      <c r="CG58" s="175">
        <f t="shared" si="47"/>
        <v>0</v>
      </c>
      <c r="CH58" s="175">
        <f t="shared" si="47"/>
        <v>0</v>
      </c>
      <c r="CI58" s="175">
        <f t="shared" si="47"/>
        <v>0</v>
      </c>
      <c r="CJ58" s="175">
        <f t="shared" si="47"/>
        <v>0</v>
      </c>
      <c r="CK58" s="175">
        <f t="shared" si="47"/>
        <v>0</v>
      </c>
      <c r="CL58" s="175">
        <f t="shared" si="47"/>
        <v>0</v>
      </c>
      <c r="CM58" s="175">
        <f t="shared" si="47"/>
        <v>0</v>
      </c>
      <c r="CN58" s="175">
        <f t="shared" si="47"/>
        <v>0</v>
      </c>
      <c r="CO58" s="175">
        <f t="shared" si="47"/>
        <v>0</v>
      </c>
      <c r="CP58" s="175">
        <f t="shared" si="47"/>
        <v>0</v>
      </c>
      <c r="CQ58" s="175">
        <f t="shared" si="47"/>
        <v>0</v>
      </c>
      <c r="CR58" s="175">
        <f t="shared" si="47"/>
        <v>0</v>
      </c>
      <c r="CS58" s="175">
        <f t="shared" si="47"/>
        <v>0</v>
      </c>
      <c r="CT58" s="175">
        <f t="shared" si="47"/>
        <v>0</v>
      </c>
      <c r="CU58" s="175">
        <f t="shared" si="47"/>
        <v>0</v>
      </c>
      <c r="CV58" s="175">
        <f t="shared" si="47"/>
        <v>0</v>
      </c>
      <c r="CW58" s="175">
        <f t="shared" si="47"/>
        <v>0</v>
      </c>
      <c r="CX58" s="175">
        <f t="shared" si="47"/>
        <v>0</v>
      </c>
      <c r="CY58" s="175">
        <f t="shared" si="47"/>
        <v>0</v>
      </c>
      <c r="CZ58" s="175">
        <f t="shared" si="47"/>
        <v>0</v>
      </c>
      <c r="DA58" s="175">
        <f t="shared" si="47"/>
        <v>0</v>
      </c>
      <c r="DB58" s="175">
        <f t="shared" ref="DB58:DY58" si="48">-MIN(DB56,DB82)</f>
        <v>0</v>
      </c>
      <c r="DC58" s="175">
        <f t="shared" si="48"/>
        <v>0</v>
      </c>
      <c r="DD58" s="175">
        <f t="shared" si="48"/>
        <v>0</v>
      </c>
      <c r="DE58" s="175">
        <f t="shared" si="48"/>
        <v>0</v>
      </c>
      <c r="DF58" s="175">
        <f t="shared" si="48"/>
        <v>0</v>
      </c>
      <c r="DG58" s="175">
        <f t="shared" si="48"/>
        <v>0</v>
      </c>
      <c r="DH58" s="175">
        <f t="shared" si="48"/>
        <v>0</v>
      </c>
      <c r="DI58" s="175">
        <f t="shared" si="48"/>
        <v>0</v>
      </c>
      <c r="DJ58" s="175">
        <f t="shared" si="48"/>
        <v>0</v>
      </c>
      <c r="DK58" s="175">
        <f t="shared" si="48"/>
        <v>0</v>
      </c>
      <c r="DL58" s="175">
        <f t="shared" si="48"/>
        <v>0</v>
      </c>
      <c r="DM58" s="175">
        <f t="shared" si="48"/>
        <v>0</v>
      </c>
      <c r="DN58" s="175">
        <f t="shared" si="48"/>
        <v>0</v>
      </c>
      <c r="DO58" s="175">
        <f t="shared" si="48"/>
        <v>0</v>
      </c>
      <c r="DP58" s="175">
        <f t="shared" si="48"/>
        <v>0</v>
      </c>
      <c r="DQ58" s="175">
        <f t="shared" si="48"/>
        <v>0</v>
      </c>
      <c r="DR58" s="175">
        <f t="shared" si="48"/>
        <v>0</v>
      </c>
      <c r="DS58" s="175">
        <f t="shared" si="48"/>
        <v>0</v>
      </c>
      <c r="DT58" s="175">
        <f t="shared" si="48"/>
        <v>0</v>
      </c>
      <c r="DU58" s="175">
        <f t="shared" si="48"/>
        <v>0</v>
      </c>
      <c r="DV58" s="175">
        <f t="shared" si="48"/>
        <v>0</v>
      </c>
      <c r="DW58" s="175">
        <f t="shared" si="48"/>
        <v>0</v>
      </c>
      <c r="DX58" s="175">
        <f t="shared" si="48"/>
        <v>0</v>
      </c>
      <c r="DY58" s="175">
        <f t="shared" si="48"/>
        <v>0</v>
      </c>
    </row>
    <row r="59" spans="3:129">
      <c r="C59" s="146" t="s">
        <v>260</v>
      </c>
      <c r="D59" s="8" t="s">
        <v>215</v>
      </c>
      <c r="I59" s="163">
        <f t="shared" si="44"/>
        <v>0</v>
      </c>
      <c r="J59" s="177">
        <f>J56+J58</f>
        <v>0</v>
      </c>
      <c r="K59" s="177">
        <f t="shared" ref="K59:BV59" si="49">K56+K58</f>
        <v>0</v>
      </c>
      <c r="L59" s="177">
        <f t="shared" si="49"/>
        <v>0</v>
      </c>
      <c r="M59" s="177">
        <f t="shared" si="49"/>
        <v>0</v>
      </c>
      <c r="N59" s="177">
        <f t="shared" si="49"/>
        <v>0</v>
      </c>
      <c r="O59" s="177">
        <f t="shared" si="49"/>
        <v>0</v>
      </c>
      <c r="P59" s="177">
        <f t="shared" si="49"/>
        <v>0</v>
      </c>
      <c r="Q59" s="177">
        <f t="shared" si="49"/>
        <v>0</v>
      </c>
      <c r="R59" s="177">
        <f t="shared" si="49"/>
        <v>0</v>
      </c>
      <c r="S59" s="177">
        <f t="shared" si="49"/>
        <v>0</v>
      </c>
      <c r="T59" s="177">
        <f t="shared" si="49"/>
        <v>0</v>
      </c>
      <c r="U59" s="177">
        <f t="shared" si="49"/>
        <v>0</v>
      </c>
      <c r="V59" s="177">
        <f t="shared" si="49"/>
        <v>0</v>
      </c>
      <c r="W59" s="177">
        <f t="shared" si="49"/>
        <v>0</v>
      </c>
      <c r="X59" s="177">
        <f t="shared" si="49"/>
        <v>0</v>
      </c>
      <c r="Y59" s="177">
        <f t="shared" si="49"/>
        <v>0</v>
      </c>
      <c r="Z59" s="177">
        <f t="shared" si="49"/>
        <v>0</v>
      </c>
      <c r="AA59" s="177">
        <f t="shared" si="49"/>
        <v>0</v>
      </c>
      <c r="AB59" s="177">
        <f t="shared" si="49"/>
        <v>0</v>
      </c>
      <c r="AC59" s="177">
        <f t="shared" si="49"/>
        <v>0</v>
      </c>
      <c r="AD59" s="177">
        <f t="shared" si="49"/>
        <v>0</v>
      </c>
      <c r="AE59" s="177">
        <f t="shared" si="49"/>
        <v>0</v>
      </c>
      <c r="AF59" s="177">
        <f t="shared" si="49"/>
        <v>0</v>
      </c>
      <c r="AG59" s="177">
        <f t="shared" si="49"/>
        <v>0</v>
      </c>
      <c r="AH59" s="177">
        <f t="shared" si="49"/>
        <v>0</v>
      </c>
      <c r="AI59" s="177">
        <f t="shared" si="49"/>
        <v>0</v>
      </c>
      <c r="AJ59" s="177">
        <f t="shared" si="49"/>
        <v>0</v>
      </c>
      <c r="AK59" s="177">
        <f t="shared" si="49"/>
        <v>0</v>
      </c>
      <c r="AL59" s="177">
        <f t="shared" si="49"/>
        <v>0</v>
      </c>
      <c r="AM59" s="177">
        <f t="shared" si="49"/>
        <v>0</v>
      </c>
      <c r="AN59" s="177">
        <f t="shared" si="49"/>
        <v>0</v>
      </c>
      <c r="AO59" s="177">
        <f t="shared" si="49"/>
        <v>0</v>
      </c>
      <c r="AP59" s="177">
        <f t="shared" si="49"/>
        <v>0</v>
      </c>
      <c r="AQ59" s="177">
        <f t="shared" si="49"/>
        <v>0</v>
      </c>
      <c r="AR59" s="177">
        <f t="shared" si="49"/>
        <v>0</v>
      </c>
      <c r="AS59" s="177">
        <f t="shared" si="49"/>
        <v>0</v>
      </c>
      <c r="AT59" s="177">
        <f t="shared" si="49"/>
        <v>0</v>
      </c>
      <c r="AU59" s="177">
        <f t="shared" si="49"/>
        <v>0</v>
      </c>
      <c r="AV59" s="177">
        <f t="shared" si="49"/>
        <v>0</v>
      </c>
      <c r="AW59" s="177">
        <f t="shared" si="49"/>
        <v>0</v>
      </c>
      <c r="AX59" s="177">
        <f t="shared" si="49"/>
        <v>0</v>
      </c>
      <c r="AY59" s="177">
        <f t="shared" si="49"/>
        <v>0</v>
      </c>
      <c r="AZ59" s="177">
        <f t="shared" si="49"/>
        <v>0</v>
      </c>
      <c r="BA59" s="177">
        <f t="shared" si="49"/>
        <v>0</v>
      </c>
      <c r="BB59" s="177">
        <f t="shared" si="49"/>
        <v>0</v>
      </c>
      <c r="BC59" s="177">
        <f t="shared" si="49"/>
        <v>0</v>
      </c>
      <c r="BD59" s="177">
        <f t="shared" si="49"/>
        <v>0</v>
      </c>
      <c r="BE59" s="177">
        <f t="shared" si="49"/>
        <v>0</v>
      </c>
      <c r="BF59" s="177">
        <f t="shared" si="49"/>
        <v>0</v>
      </c>
      <c r="BG59" s="177">
        <f t="shared" si="49"/>
        <v>0</v>
      </c>
      <c r="BH59" s="177">
        <f t="shared" si="49"/>
        <v>0</v>
      </c>
      <c r="BI59" s="177">
        <f t="shared" si="49"/>
        <v>0</v>
      </c>
      <c r="BJ59" s="177">
        <f t="shared" si="49"/>
        <v>0</v>
      </c>
      <c r="BK59" s="177">
        <f t="shared" si="49"/>
        <v>0</v>
      </c>
      <c r="BL59" s="177">
        <f t="shared" si="49"/>
        <v>0</v>
      </c>
      <c r="BM59" s="177">
        <f t="shared" si="49"/>
        <v>0</v>
      </c>
      <c r="BN59" s="177">
        <f t="shared" si="49"/>
        <v>0</v>
      </c>
      <c r="BO59" s="177">
        <f t="shared" si="49"/>
        <v>0</v>
      </c>
      <c r="BP59" s="177">
        <f t="shared" si="49"/>
        <v>0</v>
      </c>
      <c r="BQ59" s="177">
        <f t="shared" si="49"/>
        <v>0</v>
      </c>
      <c r="BR59" s="177">
        <f t="shared" si="49"/>
        <v>0</v>
      </c>
      <c r="BS59" s="177">
        <f t="shared" si="49"/>
        <v>0</v>
      </c>
      <c r="BT59" s="177">
        <f t="shared" si="49"/>
        <v>0</v>
      </c>
      <c r="BU59" s="177">
        <f t="shared" si="49"/>
        <v>0</v>
      </c>
      <c r="BV59" s="177">
        <f t="shared" si="49"/>
        <v>0</v>
      </c>
      <c r="BW59" s="177">
        <f t="shared" ref="BW59:DY59" si="50">BW56+BW58</f>
        <v>0</v>
      </c>
      <c r="BX59" s="177">
        <f t="shared" si="50"/>
        <v>0</v>
      </c>
      <c r="BY59" s="177">
        <f t="shared" si="50"/>
        <v>0</v>
      </c>
      <c r="BZ59" s="177">
        <f t="shared" si="50"/>
        <v>0</v>
      </c>
      <c r="CA59" s="177">
        <f t="shared" si="50"/>
        <v>0</v>
      </c>
      <c r="CB59" s="177">
        <f t="shared" si="50"/>
        <v>0</v>
      </c>
      <c r="CC59" s="177">
        <f t="shared" si="50"/>
        <v>0</v>
      </c>
      <c r="CD59" s="177">
        <f t="shared" si="50"/>
        <v>0</v>
      </c>
      <c r="CE59" s="177">
        <f t="shared" si="50"/>
        <v>0</v>
      </c>
      <c r="CF59" s="177">
        <f t="shared" si="50"/>
        <v>0</v>
      </c>
      <c r="CG59" s="177">
        <f t="shared" si="50"/>
        <v>0</v>
      </c>
      <c r="CH59" s="177">
        <f t="shared" si="50"/>
        <v>0</v>
      </c>
      <c r="CI59" s="177">
        <f t="shared" si="50"/>
        <v>0</v>
      </c>
      <c r="CJ59" s="177">
        <f t="shared" si="50"/>
        <v>0</v>
      </c>
      <c r="CK59" s="177">
        <f t="shared" si="50"/>
        <v>0</v>
      </c>
      <c r="CL59" s="177">
        <f t="shared" si="50"/>
        <v>0</v>
      </c>
      <c r="CM59" s="177">
        <f t="shared" si="50"/>
        <v>0</v>
      </c>
      <c r="CN59" s="177">
        <f t="shared" si="50"/>
        <v>0</v>
      </c>
      <c r="CO59" s="177">
        <f t="shared" si="50"/>
        <v>0</v>
      </c>
      <c r="CP59" s="177">
        <f t="shared" si="50"/>
        <v>0</v>
      </c>
      <c r="CQ59" s="177">
        <f t="shared" si="50"/>
        <v>0</v>
      </c>
      <c r="CR59" s="177">
        <f t="shared" si="50"/>
        <v>0</v>
      </c>
      <c r="CS59" s="177">
        <f t="shared" si="50"/>
        <v>0</v>
      </c>
      <c r="CT59" s="177">
        <f t="shared" si="50"/>
        <v>0</v>
      </c>
      <c r="CU59" s="177">
        <f t="shared" si="50"/>
        <v>0</v>
      </c>
      <c r="CV59" s="177">
        <f t="shared" si="50"/>
        <v>0</v>
      </c>
      <c r="CW59" s="177">
        <f t="shared" si="50"/>
        <v>0</v>
      </c>
      <c r="CX59" s="177">
        <f t="shared" si="50"/>
        <v>0</v>
      </c>
      <c r="CY59" s="177">
        <f t="shared" si="50"/>
        <v>0</v>
      </c>
      <c r="CZ59" s="177">
        <f t="shared" si="50"/>
        <v>0</v>
      </c>
      <c r="DA59" s="177">
        <f t="shared" si="50"/>
        <v>0</v>
      </c>
      <c r="DB59" s="177">
        <f t="shared" si="50"/>
        <v>0</v>
      </c>
      <c r="DC59" s="177">
        <f t="shared" si="50"/>
        <v>0</v>
      </c>
      <c r="DD59" s="177">
        <f t="shared" si="50"/>
        <v>0</v>
      </c>
      <c r="DE59" s="177">
        <f t="shared" si="50"/>
        <v>0</v>
      </c>
      <c r="DF59" s="177">
        <f t="shared" si="50"/>
        <v>0</v>
      </c>
      <c r="DG59" s="177">
        <f t="shared" si="50"/>
        <v>0</v>
      </c>
      <c r="DH59" s="177">
        <f t="shared" si="50"/>
        <v>0</v>
      </c>
      <c r="DI59" s="177">
        <f t="shared" si="50"/>
        <v>0</v>
      </c>
      <c r="DJ59" s="177">
        <f t="shared" si="50"/>
        <v>0</v>
      </c>
      <c r="DK59" s="177">
        <f t="shared" si="50"/>
        <v>0</v>
      </c>
      <c r="DL59" s="177">
        <f t="shared" si="50"/>
        <v>0</v>
      </c>
      <c r="DM59" s="177">
        <f t="shared" si="50"/>
        <v>0</v>
      </c>
      <c r="DN59" s="177">
        <f t="shared" si="50"/>
        <v>0</v>
      </c>
      <c r="DO59" s="177">
        <f t="shared" si="50"/>
        <v>0</v>
      </c>
      <c r="DP59" s="177">
        <f t="shared" si="50"/>
        <v>0</v>
      </c>
      <c r="DQ59" s="177">
        <f t="shared" si="50"/>
        <v>0</v>
      </c>
      <c r="DR59" s="177">
        <f t="shared" si="50"/>
        <v>0</v>
      </c>
      <c r="DS59" s="177">
        <f t="shared" si="50"/>
        <v>0</v>
      </c>
      <c r="DT59" s="177">
        <f t="shared" si="50"/>
        <v>0</v>
      </c>
      <c r="DU59" s="177">
        <f t="shared" si="50"/>
        <v>0</v>
      </c>
      <c r="DV59" s="177">
        <f t="shared" si="50"/>
        <v>0</v>
      </c>
      <c r="DW59" s="177">
        <f t="shared" si="50"/>
        <v>0</v>
      </c>
      <c r="DX59" s="177">
        <f t="shared" si="50"/>
        <v>0</v>
      </c>
      <c r="DY59" s="177">
        <f t="shared" si="50"/>
        <v>0</v>
      </c>
    </row>
    <row r="61" spans="3:129">
      <c r="C61" s="24" t="s">
        <v>272</v>
      </c>
      <c r="D61" s="8" t="s">
        <v>237</v>
      </c>
      <c r="I61" s="163">
        <f t="shared" ref="I61:I62" si="51">SUM(J61:DY61)</f>
        <v>0</v>
      </c>
      <c r="J61" s="175">
        <f>-J59</f>
        <v>0</v>
      </c>
      <c r="K61" s="175">
        <f t="shared" ref="K61:BV61" si="52">-K59</f>
        <v>0</v>
      </c>
      <c r="L61" s="175">
        <f t="shared" si="52"/>
        <v>0</v>
      </c>
      <c r="M61" s="175">
        <f t="shared" si="52"/>
        <v>0</v>
      </c>
      <c r="N61" s="175">
        <f t="shared" si="52"/>
        <v>0</v>
      </c>
      <c r="O61" s="175">
        <f t="shared" si="52"/>
        <v>0</v>
      </c>
      <c r="P61" s="175">
        <f t="shared" si="52"/>
        <v>0</v>
      </c>
      <c r="Q61" s="175">
        <f t="shared" si="52"/>
        <v>0</v>
      </c>
      <c r="R61" s="175">
        <f t="shared" si="52"/>
        <v>0</v>
      </c>
      <c r="S61" s="175">
        <f t="shared" si="52"/>
        <v>0</v>
      </c>
      <c r="T61" s="175">
        <f t="shared" si="52"/>
        <v>0</v>
      </c>
      <c r="U61" s="175">
        <f t="shared" si="52"/>
        <v>0</v>
      </c>
      <c r="V61" s="175">
        <f t="shared" si="52"/>
        <v>0</v>
      </c>
      <c r="W61" s="175">
        <f t="shared" si="52"/>
        <v>0</v>
      </c>
      <c r="X61" s="175">
        <f t="shared" si="52"/>
        <v>0</v>
      </c>
      <c r="Y61" s="175">
        <f t="shared" si="52"/>
        <v>0</v>
      </c>
      <c r="Z61" s="175">
        <f t="shared" si="52"/>
        <v>0</v>
      </c>
      <c r="AA61" s="175">
        <f t="shared" si="52"/>
        <v>0</v>
      </c>
      <c r="AB61" s="175">
        <f t="shared" si="52"/>
        <v>0</v>
      </c>
      <c r="AC61" s="175">
        <f t="shared" si="52"/>
        <v>0</v>
      </c>
      <c r="AD61" s="175">
        <f t="shared" si="52"/>
        <v>0</v>
      </c>
      <c r="AE61" s="175">
        <f t="shared" si="52"/>
        <v>0</v>
      </c>
      <c r="AF61" s="175">
        <f t="shared" si="52"/>
        <v>0</v>
      </c>
      <c r="AG61" s="175">
        <f t="shared" si="52"/>
        <v>0</v>
      </c>
      <c r="AH61" s="175">
        <f t="shared" si="52"/>
        <v>0</v>
      </c>
      <c r="AI61" s="175">
        <f t="shared" si="52"/>
        <v>0</v>
      </c>
      <c r="AJ61" s="175">
        <f t="shared" si="52"/>
        <v>0</v>
      </c>
      <c r="AK61" s="175">
        <f t="shared" si="52"/>
        <v>0</v>
      </c>
      <c r="AL61" s="175">
        <f t="shared" si="52"/>
        <v>0</v>
      </c>
      <c r="AM61" s="175">
        <f t="shared" si="52"/>
        <v>0</v>
      </c>
      <c r="AN61" s="175">
        <f t="shared" si="52"/>
        <v>0</v>
      </c>
      <c r="AO61" s="175">
        <f t="shared" si="52"/>
        <v>0</v>
      </c>
      <c r="AP61" s="175">
        <f t="shared" si="52"/>
        <v>0</v>
      </c>
      <c r="AQ61" s="175">
        <f t="shared" si="52"/>
        <v>0</v>
      </c>
      <c r="AR61" s="175">
        <f t="shared" si="52"/>
        <v>0</v>
      </c>
      <c r="AS61" s="175">
        <f t="shared" si="52"/>
        <v>0</v>
      </c>
      <c r="AT61" s="175">
        <f t="shared" si="52"/>
        <v>0</v>
      </c>
      <c r="AU61" s="175">
        <f t="shared" si="52"/>
        <v>0</v>
      </c>
      <c r="AV61" s="175">
        <f t="shared" si="52"/>
        <v>0</v>
      </c>
      <c r="AW61" s="175">
        <f t="shared" si="52"/>
        <v>0</v>
      </c>
      <c r="AX61" s="175">
        <f t="shared" si="52"/>
        <v>0</v>
      </c>
      <c r="AY61" s="175">
        <f t="shared" si="52"/>
        <v>0</v>
      </c>
      <c r="AZ61" s="175">
        <f t="shared" si="52"/>
        <v>0</v>
      </c>
      <c r="BA61" s="175">
        <f t="shared" si="52"/>
        <v>0</v>
      </c>
      <c r="BB61" s="175">
        <f t="shared" si="52"/>
        <v>0</v>
      </c>
      <c r="BC61" s="175">
        <f t="shared" si="52"/>
        <v>0</v>
      </c>
      <c r="BD61" s="175">
        <f t="shared" si="52"/>
        <v>0</v>
      </c>
      <c r="BE61" s="175">
        <f t="shared" si="52"/>
        <v>0</v>
      </c>
      <c r="BF61" s="175">
        <f t="shared" si="52"/>
        <v>0</v>
      </c>
      <c r="BG61" s="175">
        <f t="shared" si="52"/>
        <v>0</v>
      </c>
      <c r="BH61" s="175">
        <f t="shared" si="52"/>
        <v>0</v>
      </c>
      <c r="BI61" s="175">
        <f t="shared" si="52"/>
        <v>0</v>
      </c>
      <c r="BJ61" s="175">
        <f t="shared" si="52"/>
        <v>0</v>
      </c>
      <c r="BK61" s="175">
        <f t="shared" si="52"/>
        <v>0</v>
      </c>
      <c r="BL61" s="175">
        <f t="shared" si="52"/>
        <v>0</v>
      </c>
      <c r="BM61" s="175">
        <f t="shared" si="52"/>
        <v>0</v>
      </c>
      <c r="BN61" s="175">
        <f t="shared" si="52"/>
        <v>0</v>
      </c>
      <c r="BO61" s="175">
        <f t="shared" si="52"/>
        <v>0</v>
      </c>
      <c r="BP61" s="175">
        <f t="shared" si="52"/>
        <v>0</v>
      </c>
      <c r="BQ61" s="175">
        <f t="shared" si="52"/>
        <v>0</v>
      </c>
      <c r="BR61" s="175">
        <f t="shared" si="52"/>
        <v>0</v>
      </c>
      <c r="BS61" s="175">
        <f t="shared" si="52"/>
        <v>0</v>
      </c>
      <c r="BT61" s="175">
        <f t="shared" si="52"/>
        <v>0</v>
      </c>
      <c r="BU61" s="175">
        <f t="shared" si="52"/>
        <v>0</v>
      </c>
      <c r="BV61" s="175">
        <f t="shared" si="52"/>
        <v>0</v>
      </c>
      <c r="BW61" s="175">
        <f t="shared" ref="BW61:DY61" si="53">-BW59</f>
        <v>0</v>
      </c>
      <c r="BX61" s="175">
        <f t="shared" si="53"/>
        <v>0</v>
      </c>
      <c r="BY61" s="175">
        <f t="shared" si="53"/>
        <v>0</v>
      </c>
      <c r="BZ61" s="175">
        <f t="shared" si="53"/>
        <v>0</v>
      </c>
      <c r="CA61" s="175">
        <f t="shared" si="53"/>
        <v>0</v>
      </c>
      <c r="CB61" s="175">
        <f t="shared" si="53"/>
        <v>0</v>
      </c>
      <c r="CC61" s="175">
        <f t="shared" si="53"/>
        <v>0</v>
      </c>
      <c r="CD61" s="175">
        <f t="shared" si="53"/>
        <v>0</v>
      </c>
      <c r="CE61" s="175">
        <f t="shared" si="53"/>
        <v>0</v>
      </c>
      <c r="CF61" s="175">
        <f t="shared" si="53"/>
        <v>0</v>
      </c>
      <c r="CG61" s="175">
        <f t="shared" si="53"/>
        <v>0</v>
      </c>
      <c r="CH61" s="175">
        <f t="shared" si="53"/>
        <v>0</v>
      </c>
      <c r="CI61" s="175">
        <f t="shared" si="53"/>
        <v>0</v>
      </c>
      <c r="CJ61" s="175">
        <f t="shared" si="53"/>
        <v>0</v>
      </c>
      <c r="CK61" s="175">
        <f t="shared" si="53"/>
        <v>0</v>
      </c>
      <c r="CL61" s="175">
        <f t="shared" si="53"/>
        <v>0</v>
      </c>
      <c r="CM61" s="175">
        <f t="shared" si="53"/>
        <v>0</v>
      </c>
      <c r="CN61" s="175">
        <f t="shared" si="53"/>
        <v>0</v>
      </c>
      <c r="CO61" s="175">
        <f t="shared" si="53"/>
        <v>0</v>
      </c>
      <c r="CP61" s="175">
        <f t="shared" si="53"/>
        <v>0</v>
      </c>
      <c r="CQ61" s="175">
        <f t="shared" si="53"/>
        <v>0</v>
      </c>
      <c r="CR61" s="175">
        <f t="shared" si="53"/>
        <v>0</v>
      </c>
      <c r="CS61" s="175">
        <f t="shared" si="53"/>
        <v>0</v>
      </c>
      <c r="CT61" s="175">
        <f t="shared" si="53"/>
        <v>0</v>
      </c>
      <c r="CU61" s="175">
        <f t="shared" si="53"/>
        <v>0</v>
      </c>
      <c r="CV61" s="175">
        <f t="shared" si="53"/>
        <v>0</v>
      </c>
      <c r="CW61" s="175">
        <f t="shared" si="53"/>
        <v>0</v>
      </c>
      <c r="CX61" s="175">
        <f t="shared" si="53"/>
        <v>0</v>
      </c>
      <c r="CY61" s="175">
        <f t="shared" si="53"/>
        <v>0</v>
      </c>
      <c r="CZ61" s="175">
        <f t="shared" si="53"/>
        <v>0</v>
      </c>
      <c r="DA61" s="175">
        <f t="shared" si="53"/>
        <v>0</v>
      </c>
      <c r="DB61" s="175">
        <f t="shared" si="53"/>
        <v>0</v>
      </c>
      <c r="DC61" s="175">
        <f t="shared" si="53"/>
        <v>0</v>
      </c>
      <c r="DD61" s="175">
        <f t="shared" si="53"/>
        <v>0</v>
      </c>
      <c r="DE61" s="175">
        <f t="shared" si="53"/>
        <v>0</v>
      </c>
      <c r="DF61" s="175">
        <f t="shared" si="53"/>
        <v>0</v>
      </c>
      <c r="DG61" s="175">
        <f t="shared" si="53"/>
        <v>0</v>
      </c>
      <c r="DH61" s="175">
        <f t="shared" si="53"/>
        <v>0</v>
      </c>
      <c r="DI61" s="175">
        <f t="shared" si="53"/>
        <v>0</v>
      </c>
      <c r="DJ61" s="175">
        <f t="shared" si="53"/>
        <v>0</v>
      </c>
      <c r="DK61" s="175">
        <f t="shared" si="53"/>
        <v>0</v>
      </c>
      <c r="DL61" s="175">
        <f t="shared" si="53"/>
        <v>0</v>
      </c>
      <c r="DM61" s="175">
        <f t="shared" si="53"/>
        <v>0</v>
      </c>
      <c r="DN61" s="175">
        <f t="shared" si="53"/>
        <v>0</v>
      </c>
      <c r="DO61" s="175">
        <f t="shared" si="53"/>
        <v>0</v>
      </c>
      <c r="DP61" s="175">
        <f t="shared" si="53"/>
        <v>0</v>
      </c>
      <c r="DQ61" s="175">
        <f t="shared" si="53"/>
        <v>0</v>
      </c>
      <c r="DR61" s="175">
        <f t="shared" si="53"/>
        <v>0</v>
      </c>
      <c r="DS61" s="175">
        <f t="shared" si="53"/>
        <v>0</v>
      </c>
      <c r="DT61" s="175">
        <f t="shared" si="53"/>
        <v>0</v>
      </c>
      <c r="DU61" s="175">
        <f t="shared" si="53"/>
        <v>0</v>
      </c>
      <c r="DV61" s="175">
        <f t="shared" si="53"/>
        <v>0</v>
      </c>
      <c r="DW61" s="175">
        <f t="shared" si="53"/>
        <v>0</v>
      </c>
      <c r="DX61" s="175">
        <f t="shared" si="53"/>
        <v>0</v>
      </c>
      <c r="DY61" s="175">
        <f t="shared" si="53"/>
        <v>0</v>
      </c>
    </row>
    <row r="62" spans="3:129">
      <c r="C62" s="24" t="s">
        <v>260</v>
      </c>
      <c r="D62" s="8" t="s">
        <v>237</v>
      </c>
      <c r="I62" s="163">
        <f t="shared" si="51"/>
        <v>0</v>
      </c>
      <c r="J62" s="177">
        <f>J59+J61</f>
        <v>0</v>
      </c>
      <c r="K62" s="177">
        <f t="shared" ref="K62:BV62" si="54">K59+K61</f>
        <v>0</v>
      </c>
      <c r="L62" s="177">
        <f t="shared" si="54"/>
        <v>0</v>
      </c>
      <c r="M62" s="177">
        <f t="shared" si="54"/>
        <v>0</v>
      </c>
      <c r="N62" s="177">
        <f t="shared" si="54"/>
        <v>0</v>
      </c>
      <c r="O62" s="177">
        <f t="shared" si="54"/>
        <v>0</v>
      </c>
      <c r="P62" s="177">
        <f t="shared" si="54"/>
        <v>0</v>
      </c>
      <c r="Q62" s="177">
        <f t="shared" si="54"/>
        <v>0</v>
      </c>
      <c r="R62" s="177">
        <f t="shared" si="54"/>
        <v>0</v>
      </c>
      <c r="S62" s="177">
        <f t="shared" si="54"/>
        <v>0</v>
      </c>
      <c r="T62" s="177">
        <f t="shared" si="54"/>
        <v>0</v>
      </c>
      <c r="U62" s="177">
        <f t="shared" si="54"/>
        <v>0</v>
      </c>
      <c r="V62" s="177">
        <f t="shared" si="54"/>
        <v>0</v>
      </c>
      <c r="W62" s="177">
        <f t="shared" si="54"/>
        <v>0</v>
      </c>
      <c r="X62" s="177">
        <f t="shared" si="54"/>
        <v>0</v>
      </c>
      <c r="Y62" s="177">
        <f t="shared" si="54"/>
        <v>0</v>
      </c>
      <c r="Z62" s="177">
        <f t="shared" si="54"/>
        <v>0</v>
      </c>
      <c r="AA62" s="177">
        <f t="shared" si="54"/>
        <v>0</v>
      </c>
      <c r="AB62" s="177">
        <f t="shared" si="54"/>
        <v>0</v>
      </c>
      <c r="AC62" s="177">
        <f t="shared" si="54"/>
        <v>0</v>
      </c>
      <c r="AD62" s="177">
        <f t="shared" si="54"/>
        <v>0</v>
      </c>
      <c r="AE62" s="177">
        <f t="shared" si="54"/>
        <v>0</v>
      </c>
      <c r="AF62" s="177">
        <f t="shared" si="54"/>
        <v>0</v>
      </c>
      <c r="AG62" s="177">
        <f t="shared" si="54"/>
        <v>0</v>
      </c>
      <c r="AH62" s="177">
        <f t="shared" si="54"/>
        <v>0</v>
      </c>
      <c r="AI62" s="177">
        <f t="shared" si="54"/>
        <v>0</v>
      </c>
      <c r="AJ62" s="177">
        <f t="shared" si="54"/>
        <v>0</v>
      </c>
      <c r="AK62" s="177">
        <f t="shared" si="54"/>
        <v>0</v>
      </c>
      <c r="AL62" s="177">
        <f t="shared" si="54"/>
        <v>0</v>
      </c>
      <c r="AM62" s="177">
        <f t="shared" si="54"/>
        <v>0</v>
      </c>
      <c r="AN62" s="177">
        <f t="shared" si="54"/>
        <v>0</v>
      </c>
      <c r="AO62" s="177">
        <f t="shared" si="54"/>
        <v>0</v>
      </c>
      <c r="AP62" s="177">
        <f t="shared" si="54"/>
        <v>0</v>
      </c>
      <c r="AQ62" s="177">
        <f t="shared" si="54"/>
        <v>0</v>
      </c>
      <c r="AR62" s="177">
        <f t="shared" si="54"/>
        <v>0</v>
      </c>
      <c r="AS62" s="177">
        <f t="shared" si="54"/>
        <v>0</v>
      </c>
      <c r="AT62" s="177">
        <f t="shared" si="54"/>
        <v>0</v>
      </c>
      <c r="AU62" s="177">
        <f t="shared" si="54"/>
        <v>0</v>
      </c>
      <c r="AV62" s="177">
        <f t="shared" si="54"/>
        <v>0</v>
      </c>
      <c r="AW62" s="177">
        <f t="shared" si="54"/>
        <v>0</v>
      </c>
      <c r="AX62" s="177">
        <f t="shared" si="54"/>
        <v>0</v>
      </c>
      <c r="AY62" s="177">
        <f t="shared" si="54"/>
        <v>0</v>
      </c>
      <c r="AZ62" s="177">
        <f t="shared" si="54"/>
        <v>0</v>
      </c>
      <c r="BA62" s="177">
        <f t="shared" si="54"/>
        <v>0</v>
      </c>
      <c r="BB62" s="177">
        <f t="shared" si="54"/>
        <v>0</v>
      </c>
      <c r="BC62" s="177">
        <f t="shared" si="54"/>
        <v>0</v>
      </c>
      <c r="BD62" s="177">
        <f t="shared" si="54"/>
        <v>0</v>
      </c>
      <c r="BE62" s="177">
        <f t="shared" si="54"/>
        <v>0</v>
      </c>
      <c r="BF62" s="177">
        <f t="shared" si="54"/>
        <v>0</v>
      </c>
      <c r="BG62" s="177">
        <f t="shared" si="54"/>
        <v>0</v>
      </c>
      <c r="BH62" s="177">
        <f t="shared" si="54"/>
        <v>0</v>
      </c>
      <c r="BI62" s="177">
        <f t="shared" si="54"/>
        <v>0</v>
      </c>
      <c r="BJ62" s="177">
        <f t="shared" si="54"/>
        <v>0</v>
      </c>
      <c r="BK62" s="177">
        <f t="shared" si="54"/>
        <v>0</v>
      </c>
      <c r="BL62" s="177">
        <f t="shared" si="54"/>
        <v>0</v>
      </c>
      <c r="BM62" s="177">
        <f t="shared" si="54"/>
        <v>0</v>
      </c>
      <c r="BN62" s="177">
        <f t="shared" si="54"/>
        <v>0</v>
      </c>
      <c r="BO62" s="177">
        <f t="shared" si="54"/>
        <v>0</v>
      </c>
      <c r="BP62" s="177">
        <f t="shared" si="54"/>
        <v>0</v>
      </c>
      <c r="BQ62" s="177">
        <f t="shared" si="54"/>
        <v>0</v>
      </c>
      <c r="BR62" s="177">
        <f t="shared" si="54"/>
        <v>0</v>
      </c>
      <c r="BS62" s="177">
        <f t="shared" si="54"/>
        <v>0</v>
      </c>
      <c r="BT62" s="177">
        <f t="shared" si="54"/>
        <v>0</v>
      </c>
      <c r="BU62" s="177">
        <f t="shared" si="54"/>
        <v>0</v>
      </c>
      <c r="BV62" s="177">
        <f t="shared" si="54"/>
        <v>0</v>
      </c>
      <c r="BW62" s="177">
        <f t="shared" ref="BW62:DY62" si="55">BW59+BW61</f>
        <v>0</v>
      </c>
      <c r="BX62" s="177">
        <f t="shared" si="55"/>
        <v>0</v>
      </c>
      <c r="BY62" s="177">
        <f t="shared" si="55"/>
        <v>0</v>
      </c>
      <c r="BZ62" s="177">
        <f t="shared" si="55"/>
        <v>0</v>
      </c>
      <c r="CA62" s="177">
        <f t="shared" si="55"/>
        <v>0</v>
      </c>
      <c r="CB62" s="177">
        <f t="shared" si="55"/>
        <v>0</v>
      </c>
      <c r="CC62" s="177">
        <f t="shared" si="55"/>
        <v>0</v>
      </c>
      <c r="CD62" s="177">
        <f t="shared" si="55"/>
        <v>0</v>
      </c>
      <c r="CE62" s="177">
        <f t="shared" si="55"/>
        <v>0</v>
      </c>
      <c r="CF62" s="177">
        <f t="shared" si="55"/>
        <v>0</v>
      </c>
      <c r="CG62" s="177">
        <f t="shared" si="55"/>
        <v>0</v>
      </c>
      <c r="CH62" s="177">
        <f t="shared" si="55"/>
        <v>0</v>
      </c>
      <c r="CI62" s="177">
        <f t="shared" si="55"/>
        <v>0</v>
      </c>
      <c r="CJ62" s="177">
        <f t="shared" si="55"/>
        <v>0</v>
      </c>
      <c r="CK62" s="177">
        <f t="shared" si="55"/>
        <v>0</v>
      </c>
      <c r="CL62" s="177">
        <f t="shared" si="55"/>
        <v>0</v>
      </c>
      <c r="CM62" s="177">
        <f t="shared" si="55"/>
        <v>0</v>
      </c>
      <c r="CN62" s="177">
        <f t="shared" si="55"/>
        <v>0</v>
      </c>
      <c r="CO62" s="177">
        <f t="shared" si="55"/>
        <v>0</v>
      </c>
      <c r="CP62" s="177">
        <f t="shared" si="55"/>
        <v>0</v>
      </c>
      <c r="CQ62" s="177">
        <f t="shared" si="55"/>
        <v>0</v>
      </c>
      <c r="CR62" s="177">
        <f t="shared" si="55"/>
        <v>0</v>
      </c>
      <c r="CS62" s="177">
        <f t="shared" si="55"/>
        <v>0</v>
      </c>
      <c r="CT62" s="177">
        <f t="shared" si="55"/>
        <v>0</v>
      </c>
      <c r="CU62" s="177">
        <f t="shared" si="55"/>
        <v>0</v>
      </c>
      <c r="CV62" s="177">
        <f t="shared" si="55"/>
        <v>0</v>
      </c>
      <c r="CW62" s="177">
        <f t="shared" si="55"/>
        <v>0</v>
      </c>
      <c r="CX62" s="177">
        <f t="shared" si="55"/>
        <v>0</v>
      </c>
      <c r="CY62" s="177">
        <f t="shared" si="55"/>
        <v>0</v>
      </c>
      <c r="CZ62" s="177">
        <f t="shared" si="55"/>
        <v>0</v>
      </c>
      <c r="DA62" s="177">
        <f t="shared" si="55"/>
        <v>0</v>
      </c>
      <c r="DB62" s="177">
        <f t="shared" si="55"/>
        <v>0</v>
      </c>
      <c r="DC62" s="177">
        <f t="shared" si="55"/>
        <v>0</v>
      </c>
      <c r="DD62" s="177">
        <f t="shared" si="55"/>
        <v>0</v>
      </c>
      <c r="DE62" s="177">
        <f t="shared" si="55"/>
        <v>0</v>
      </c>
      <c r="DF62" s="177">
        <f t="shared" si="55"/>
        <v>0</v>
      </c>
      <c r="DG62" s="177">
        <f t="shared" si="55"/>
        <v>0</v>
      </c>
      <c r="DH62" s="177">
        <f t="shared" si="55"/>
        <v>0</v>
      </c>
      <c r="DI62" s="177">
        <f t="shared" si="55"/>
        <v>0</v>
      </c>
      <c r="DJ62" s="177">
        <f t="shared" si="55"/>
        <v>0</v>
      </c>
      <c r="DK62" s="177">
        <f t="shared" si="55"/>
        <v>0</v>
      </c>
      <c r="DL62" s="177">
        <f t="shared" si="55"/>
        <v>0</v>
      </c>
      <c r="DM62" s="177">
        <f t="shared" si="55"/>
        <v>0</v>
      </c>
      <c r="DN62" s="177">
        <f t="shared" si="55"/>
        <v>0</v>
      </c>
      <c r="DO62" s="177">
        <f t="shared" si="55"/>
        <v>0</v>
      </c>
      <c r="DP62" s="177">
        <f t="shared" si="55"/>
        <v>0</v>
      </c>
      <c r="DQ62" s="177">
        <f t="shared" si="55"/>
        <v>0</v>
      </c>
      <c r="DR62" s="177">
        <f t="shared" si="55"/>
        <v>0</v>
      </c>
      <c r="DS62" s="177">
        <f t="shared" si="55"/>
        <v>0</v>
      </c>
      <c r="DT62" s="177">
        <f t="shared" si="55"/>
        <v>0</v>
      </c>
      <c r="DU62" s="177">
        <f t="shared" si="55"/>
        <v>0</v>
      </c>
      <c r="DV62" s="177">
        <f t="shared" si="55"/>
        <v>0</v>
      </c>
      <c r="DW62" s="177">
        <f t="shared" si="55"/>
        <v>0</v>
      </c>
      <c r="DX62" s="177">
        <f t="shared" si="55"/>
        <v>0</v>
      </c>
      <c r="DY62" s="177">
        <f t="shared" si="55"/>
        <v>0</v>
      </c>
    </row>
    <row r="64" spans="3:129">
      <c r="C64" s="179" t="s">
        <v>216</v>
      </c>
      <c r="D64" s="8" t="s">
        <v>237</v>
      </c>
      <c r="I64" s="163">
        <f t="shared" ref="I64" si="56">SUM(J64:DY64)</f>
        <v>-4698.4494552683036</v>
      </c>
      <c r="J64" s="180">
        <f>J55+J58+J61</f>
        <v>-1407.0313948372795</v>
      </c>
      <c r="K64" s="180">
        <f t="shared" ref="K64:BV64" si="57">K55+K58+K61</f>
        <v>-893.03139483727955</v>
      </c>
      <c r="L64" s="180">
        <f t="shared" si="57"/>
        <v>-685.31521684349173</v>
      </c>
      <c r="M64" s="180">
        <f t="shared" si="57"/>
        <v>-874.95761711765829</v>
      </c>
      <c r="N64" s="180">
        <f t="shared" si="57"/>
        <v>-583.3471198929368</v>
      </c>
      <c r="O64" s="180">
        <f t="shared" si="57"/>
        <v>-254.76671173965772</v>
      </c>
      <c r="P64" s="180">
        <f t="shared" si="57"/>
        <v>0</v>
      </c>
      <c r="Q64" s="180">
        <f t="shared" si="57"/>
        <v>0</v>
      </c>
      <c r="R64" s="180">
        <f t="shared" si="57"/>
        <v>0</v>
      </c>
      <c r="S64" s="180">
        <f t="shared" si="57"/>
        <v>0</v>
      </c>
      <c r="T64" s="180">
        <f t="shared" si="57"/>
        <v>0</v>
      </c>
      <c r="U64" s="180">
        <f t="shared" si="57"/>
        <v>0</v>
      </c>
      <c r="V64" s="180">
        <f t="shared" si="57"/>
        <v>0</v>
      </c>
      <c r="W64" s="180">
        <f t="shared" si="57"/>
        <v>0</v>
      </c>
      <c r="X64" s="180">
        <f t="shared" si="57"/>
        <v>0</v>
      </c>
      <c r="Y64" s="180">
        <f t="shared" si="57"/>
        <v>0</v>
      </c>
      <c r="Z64" s="180">
        <f t="shared" si="57"/>
        <v>0</v>
      </c>
      <c r="AA64" s="180">
        <f t="shared" si="57"/>
        <v>0</v>
      </c>
      <c r="AB64" s="180">
        <f t="shared" si="57"/>
        <v>0</v>
      </c>
      <c r="AC64" s="180">
        <f t="shared" si="57"/>
        <v>0</v>
      </c>
      <c r="AD64" s="180">
        <f t="shared" si="57"/>
        <v>0</v>
      </c>
      <c r="AE64" s="180">
        <f t="shared" si="57"/>
        <v>0</v>
      </c>
      <c r="AF64" s="180">
        <f t="shared" si="57"/>
        <v>0</v>
      </c>
      <c r="AG64" s="180">
        <f t="shared" si="57"/>
        <v>0</v>
      </c>
      <c r="AH64" s="180">
        <f t="shared" si="57"/>
        <v>0</v>
      </c>
      <c r="AI64" s="180">
        <f t="shared" si="57"/>
        <v>0</v>
      </c>
      <c r="AJ64" s="180">
        <f t="shared" si="57"/>
        <v>0</v>
      </c>
      <c r="AK64" s="180">
        <f t="shared" si="57"/>
        <v>0</v>
      </c>
      <c r="AL64" s="180">
        <f t="shared" si="57"/>
        <v>0</v>
      </c>
      <c r="AM64" s="180">
        <f t="shared" si="57"/>
        <v>0</v>
      </c>
      <c r="AN64" s="180">
        <f t="shared" si="57"/>
        <v>0</v>
      </c>
      <c r="AO64" s="180">
        <f t="shared" si="57"/>
        <v>0</v>
      </c>
      <c r="AP64" s="180">
        <f t="shared" si="57"/>
        <v>0</v>
      </c>
      <c r="AQ64" s="180">
        <f t="shared" si="57"/>
        <v>0</v>
      </c>
      <c r="AR64" s="180">
        <f t="shared" si="57"/>
        <v>0</v>
      </c>
      <c r="AS64" s="180">
        <f t="shared" si="57"/>
        <v>0</v>
      </c>
      <c r="AT64" s="180">
        <f t="shared" si="57"/>
        <v>0</v>
      </c>
      <c r="AU64" s="180">
        <f t="shared" si="57"/>
        <v>0</v>
      </c>
      <c r="AV64" s="180">
        <f t="shared" si="57"/>
        <v>0</v>
      </c>
      <c r="AW64" s="180">
        <f t="shared" si="57"/>
        <v>0</v>
      </c>
      <c r="AX64" s="180">
        <f t="shared" si="57"/>
        <v>0</v>
      </c>
      <c r="AY64" s="180">
        <f t="shared" si="57"/>
        <v>0</v>
      </c>
      <c r="AZ64" s="180">
        <f t="shared" si="57"/>
        <v>0</v>
      </c>
      <c r="BA64" s="180">
        <f t="shared" si="57"/>
        <v>0</v>
      </c>
      <c r="BB64" s="180">
        <f t="shared" si="57"/>
        <v>0</v>
      </c>
      <c r="BC64" s="180">
        <f t="shared" si="57"/>
        <v>0</v>
      </c>
      <c r="BD64" s="180">
        <f t="shared" si="57"/>
        <v>0</v>
      </c>
      <c r="BE64" s="180">
        <f t="shared" si="57"/>
        <v>0</v>
      </c>
      <c r="BF64" s="180">
        <f t="shared" si="57"/>
        <v>0</v>
      </c>
      <c r="BG64" s="180">
        <f t="shared" si="57"/>
        <v>0</v>
      </c>
      <c r="BH64" s="180">
        <f t="shared" si="57"/>
        <v>0</v>
      </c>
      <c r="BI64" s="180">
        <f t="shared" si="57"/>
        <v>0</v>
      </c>
      <c r="BJ64" s="180">
        <f t="shared" si="57"/>
        <v>0</v>
      </c>
      <c r="BK64" s="180">
        <f t="shared" si="57"/>
        <v>0</v>
      </c>
      <c r="BL64" s="180">
        <f t="shared" si="57"/>
        <v>0</v>
      </c>
      <c r="BM64" s="180">
        <f t="shared" si="57"/>
        <v>0</v>
      </c>
      <c r="BN64" s="180">
        <f t="shared" si="57"/>
        <v>0</v>
      </c>
      <c r="BO64" s="180">
        <f t="shared" si="57"/>
        <v>0</v>
      </c>
      <c r="BP64" s="180">
        <f t="shared" si="57"/>
        <v>0</v>
      </c>
      <c r="BQ64" s="180">
        <f t="shared" si="57"/>
        <v>0</v>
      </c>
      <c r="BR64" s="180">
        <f t="shared" si="57"/>
        <v>0</v>
      </c>
      <c r="BS64" s="180">
        <f t="shared" si="57"/>
        <v>0</v>
      </c>
      <c r="BT64" s="180">
        <f t="shared" si="57"/>
        <v>0</v>
      </c>
      <c r="BU64" s="180">
        <f t="shared" si="57"/>
        <v>0</v>
      </c>
      <c r="BV64" s="180">
        <f t="shared" si="57"/>
        <v>0</v>
      </c>
      <c r="BW64" s="180">
        <f t="shared" ref="BW64:DY64" si="58">BW55+BW58+BW61</f>
        <v>0</v>
      </c>
      <c r="BX64" s="180">
        <f t="shared" si="58"/>
        <v>0</v>
      </c>
      <c r="BY64" s="180">
        <f t="shared" si="58"/>
        <v>0</v>
      </c>
      <c r="BZ64" s="180">
        <f t="shared" si="58"/>
        <v>0</v>
      </c>
      <c r="CA64" s="180">
        <f t="shared" si="58"/>
        <v>0</v>
      </c>
      <c r="CB64" s="180">
        <f t="shared" si="58"/>
        <v>0</v>
      </c>
      <c r="CC64" s="180">
        <f t="shared" si="58"/>
        <v>0</v>
      </c>
      <c r="CD64" s="180">
        <f t="shared" si="58"/>
        <v>0</v>
      </c>
      <c r="CE64" s="180">
        <f t="shared" si="58"/>
        <v>0</v>
      </c>
      <c r="CF64" s="180">
        <f t="shared" si="58"/>
        <v>0</v>
      </c>
      <c r="CG64" s="180">
        <f t="shared" si="58"/>
        <v>0</v>
      </c>
      <c r="CH64" s="180">
        <f t="shared" si="58"/>
        <v>0</v>
      </c>
      <c r="CI64" s="180">
        <f t="shared" si="58"/>
        <v>0</v>
      </c>
      <c r="CJ64" s="180">
        <f t="shared" si="58"/>
        <v>0</v>
      </c>
      <c r="CK64" s="180">
        <f t="shared" si="58"/>
        <v>0</v>
      </c>
      <c r="CL64" s="180">
        <f t="shared" si="58"/>
        <v>0</v>
      </c>
      <c r="CM64" s="180">
        <f t="shared" si="58"/>
        <v>0</v>
      </c>
      <c r="CN64" s="180">
        <f t="shared" si="58"/>
        <v>0</v>
      </c>
      <c r="CO64" s="180">
        <f t="shared" si="58"/>
        <v>0</v>
      </c>
      <c r="CP64" s="180">
        <f t="shared" si="58"/>
        <v>0</v>
      </c>
      <c r="CQ64" s="180">
        <f t="shared" si="58"/>
        <v>0</v>
      </c>
      <c r="CR64" s="180">
        <f t="shared" si="58"/>
        <v>0</v>
      </c>
      <c r="CS64" s="180">
        <f t="shared" si="58"/>
        <v>0</v>
      </c>
      <c r="CT64" s="180">
        <f t="shared" si="58"/>
        <v>0</v>
      </c>
      <c r="CU64" s="180">
        <f t="shared" si="58"/>
        <v>0</v>
      </c>
      <c r="CV64" s="180">
        <f t="shared" si="58"/>
        <v>0</v>
      </c>
      <c r="CW64" s="180">
        <f t="shared" si="58"/>
        <v>0</v>
      </c>
      <c r="CX64" s="180">
        <f t="shared" si="58"/>
        <v>0</v>
      </c>
      <c r="CY64" s="180">
        <f t="shared" si="58"/>
        <v>0</v>
      </c>
      <c r="CZ64" s="180">
        <f t="shared" si="58"/>
        <v>0</v>
      </c>
      <c r="DA64" s="180">
        <f t="shared" si="58"/>
        <v>0</v>
      </c>
      <c r="DB64" s="180">
        <f t="shared" si="58"/>
        <v>0</v>
      </c>
      <c r="DC64" s="180">
        <f t="shared" si="58"/>
        <v>0</v>
      </c>
      <c r="DD64" s="180">
        <f t="shared" si="58"/>
        <v>0</v>
      </c>
      <c r="DE64" s="180">
        <f t="shared" si="58"/>
        <v>0</v>
      </c>
      <c r="DF64" s="180">
        <f t="shared" si="58"/>
        <v>0</v>
      </c>
      <c r="DG64" s="180">
        <f t="shared" si="58"/>
        <v>0</v>
      </c>
      <c r="DH64" s="180">
        <f t="shared" si="58"/>
        <v>0</v>
      </c>
      <c r="DI64" s="180">
        <f t="shared" si="58"/>
        <v>0</v>
      </c>
      <c r="DJ64" s="180">
        <f t="shared" si="58"/>
        <v>0</v>
      </c>
      <c r="DK64" s="180">
        <f t="shared" si="58"/>
        <v>0</v>
      </c>
      <c r="DL64" s="180">
        <f t="shared" si="58"/>
        <v>0</v>
      </c>
      <c r="DM64" s="180">
        <f t="shared" si="58"/>
        <v>0</v>
      </c>
      <c r="DN64" s="180">
        <f t="shared" si="58"/>
        <v>0</v>
      </c>
      <c r="DO64" s="180">
        <f t="shared" si="58"/>
        <v>0</v>
      </c>
      <c r="DP64" s="180">
        <f t="shared" si="58"/>
        <v>0</v>
      </c>
      <c r="DQ64" s="180">
        <f t="shared" si="58"/>
        <v>0</v>
      </c>
      <c r="DR64" s="180">
        <f t="shared" si="58"/>
        <v>0</v>
      </c>
      <c r="DS64" s="180">
        <f t="shared" si="58"/>
        <v>0</v>
      </c>
      <c r="DT64" s="180">
        <f t="shared" si="58"/>
        <v>0</v>
      </c>
      <c r="DU64" s="180">
        <f t="shared" si="58"/>
        <v>0</v>
      </c>
      <c r="DV64" s="180">
        <f t="shared" si="58"/>
        <v>0</v>
      </c>
      <c r="DW64" s="180">
        <f t="shared" si="58"/>
        <v>0</v>
      </c>
      <c r="DX64" s="180">
        <f t="shared" si="58"/>
        <v>0</v>
      </c>
      <c r="DY64" s="180">
        <f t="shared" si="58"/>
        <v>0</v>
      </c>
    </row>
    <row r="65" spans="3:129">
      <c r="C65" s="42" t="s">
        <v>273</v>
      </c>
      <c r="D65" s="8" t="s">
        <v>217</v>
      </c>
      <c r="I65" s="49">
        <f>I53+I64</f>
        <v>0</v>
      </c>
    </row>
    <row r="67" spans="3:129" ht="20.25">
      <c r="C67" s="2" t="s">
        <v>259</v>
      </c>
    </row>
    <row r="68" spans="3:129">
      <c r="C68" s="146" t="s">
        <v>261</v>
      </c>
      <c r="D68" s="8" t="s">
        <v>215</v>
      </c>
      <c r="J68" s="140">
        <f>I70*J$6</f>
        <v>0</v>
      </c>
      <c r="K68" s="140">
        <f t="shared" ref="K68:BV68" si="59">J70*K$6</f>
        <v>1407.0313948372795</v>
      </c>
      <c r="L68" s="140">
        <f t="shared" si="59"/>
        <v>1500</v>
      </c>
      <c r="M68" s="140">
        <f t="shared" si="59"/>
        <v>1500</v>
      </c>
      <c r="N68" s="140">
        <f t="shared" si="59"/>
        <v>1500</v>
      </c>
      <c r="O68" s="140">
        <f t="shared" si="59"/>
        <v>1500</v>
      </c>
      <c r="P68" s="140">
        <f t="shared" si="59"/>
        <v>0</v>
      </c>
      <c r="Q68" s="140">
        <f t="shared" si="59"/>
        <v>0</v>
      </c>
      <c r="R68" s="140">
        <f t="shared" si="59"/>
        <v>0</v>
      </c>
      <c r="S68" s="140">
        <f t="shared" si="59"/>
        <v>0</v>
      </c>
      <c r="T68" s="140">
        <f t="shared" si="59"/>
        <v>0</v>
      </c>
      <c r="U68" s="140">
        <f t="shared" si="59"/>
        <v>0</v>
      </c>
      <c r="V68" s="140">
        <f t="shared" si="59"/>
        <v>0</v>
      </c>
      <c r="W68" s="140">
        <f t="shared" si="59"/>
        <v>0</v>
      </c>
      <c r="X68" s="140">
        <f t="shared" si="59"/>
        <v>0</v>
      </c>
      <c r="Y68" s="140">
        <f t="shared" si="59"/>
        <v>0</v>
      </c>
      <c r="Z68" s="140">
        <f t="shared" si="59"/>
        <v>0</v>
      </c>
      <c r="AA68" s="140">
        <f t="shared" si="59"/>
        <v>0</v>
      </c>
      <c r="AB68" s="140">
        <f t="shared" si="59"/>
        <v>0</v>
      </c>
      <c r="AC68" s="140">
        <f t="shared" si="59"/>
        <v>0</v>
      </c>
      <c r="AD68" s="140">
        <f t="shared" si="59"/>
        <v>0</v>
      </c>
      <c r="AE68" s="140">
        <f t="shared" si="59"/>
        <v>0</v>
      </c>
      <c r="AF68" s="140">
        <f t="shared" si="59"/>
        <v>0</v>
      </c>
      <c r="AG68" s="140">
        <f t="shared" si="59"/>
        <v>0</v>
      </c>
      <c r="AH68" s="140">
        <f t="shared" si="59"/>
        <v>0</v>
      </c>
      <c r="AI68" s="140">
        <f t="shared" si="59"/>
        <v>0</v>
      </c>
      <c r="AJ68" s="140">
        <f t="shared" si="59"/>
        <v>0</v>
      </c>
      <c r="AK68" s="140">
        <f t="shared" si="59"/>
        <v>0</v>
      </c>
      <c r="AL68" s="140">
        <f t="shared" si="59"/>
        <v>0</v>
      </c>
      <c r="AM68" s="140">
        <f t="shared" si="59"/>
        <v>0</v>
      </c>
      <c r="AN68" s="140">
        <f t="shared" si="59"/>
        <v>0</v>
      </c>
      <c r="AO68" s="140">
        <f t="shared" si="59"/>
        <v>0</v>
      </c>
      <c r="AP68" s="140">
        <f t="shared" si="59"/>
        <v>0</v>
      </c>
      <c r="AQ68" s="140">
        <f t="shared" si="59"/>
        <v>0</v>
      </c>
      <c r="AR68" s="140">
        <f t="shared" si="59"/>
        <v>0</v>
      </c>
      <c r="AS68" s="140">
        <f t="shared" si="59"/>
        <v>0</v>
      </c>
      <c r="AT68" s="140">
        <f t="shared" si="59"/>
        <v>0</v>
      </c>
      <c r="AU68" s="140">
        <f t="shared" si="59"/>
        <v>0</v>
      </c>
      <c r="AV68" s="140">
        <f t="shared" si="59"/>
        <v>0</v>
      </c>
      <c r="AW68" s="140">
        <f t="shared" si="59"/>
        <v>0</v>
      </c>
      <c r="AX68" s="140">
        <f t="shared" si="59"/>
        <v>0</v>
      </c>
      <c r="AY68" s="140">
        <f t="shared" si="59"/>
        <v>0</v>
      </c>
      <c r="AZ68" s="140">
        <f t="shared" si="59"/>
        <v>0</v>
      </c>
      <c r="BA68" s="140">
        <f t="shared" si="59"/>
        <v>0</v>
      </c>
      <c r="BB68" s="140">
        <f t="shared" si="59"/>
        <v>0</v>
      </c>
      <c r="BC68" s="140">
        <f t="shared" si="59"/>
        <v>0</v>
      </c>
      <c r="BD68" s="140">
        <f t="shared" si="59"/>
        <v>0</v>
      </c>
      <c r="BE68" s="140">
        <f t="shared" si="59"/>
        <v>0</v>
      </c>
      <c r="BF68" s="140">
        <f t="shared" si="59"/>
        <v>0</v>
      </c>
      <c r="BG68" s="140">
        <f t="shared" si="59"/>
        <v>0</v>
      </c>
      <c r="BH68" s="140">
        <f t="shared" si="59"/>
        <v>0</v>
      </c>
      <c r="BI68" s="140">
        <f t="shared" si="59"/>
        <v>0</v>
      </c>
      <c r="BJ68" s="140">
        <f t="shared" si="59"/>
        <v>0</v>
      </c>
      <c r="BK68" s="140">
        <f t="shared" si="59"/>
        <v>0</v>
      </c>
      <c r="BL68" s="140">
        <f t="shared" si="59"/>
        <v>0</v>
      </c>
      <c r="BM68" s="140">
        <f t="shared" si="59"/>
        <v>0</v>
      </c>
      <c r="BN68" s="140">
        <f t="shared" si="59"/>
        <v>0</v>
      </c>
      <c r="BO68" s="140">
        <f t="shared" si="59"/>
        <v>0</v>
      </c>
      <c r="BP68" s="140">
        <f t="shared" si="59"/>
        <v>0</v>
      </c>
      <c r="BQ68" s="140">
        <f t="shared" si="59"/>
        <v>0</v>
      </c>
      <c r="BR68" s="140">
        <f t="shared" si="59"/>
        <v>0</v>
      </c>
      <c r="BS68" s="140">
        <f t="shared" si="59"/>
        <v>0</v>
      </c>
      <c r="BT68" s="140">
        <f t="shared" si="59"/>
        <v>0</v>
      </c>
      <c r="BU68" s="140">
        <f t="shared" si="59"/>
        <v>0</v>
      </c>
      <c r="BV68" s="140">
        <f t="shared" si="59"/>
        <v>0</v>
      </c>
      <c r="BW68" s="140">
        <f t="shared" ref="BW68:DY68" si="60">BV70*BW$6</f>
        <v>0</v>
      </c>
      <c r="BX68" s="140">
        <f t="shared" si="60"/>
        <v>0</v>
      </c>
      <c r="BY68" s="140">
        <f t="shared" si="60"/>
        <v>0</v>
      </c>
      <c r="BZ68" s="140">
        <f t="shared" si="60"/>
        <v>0</v>
      </c>
      <c r="CA68" s="140">
        <f t="shared" si="60"/>
        <v>0</v>
      </c>
      <c r="CB68" s="140">
        <f t="shared" si="60"/>
        <v>0</v>
      </c>
      <c r="CC68" s="140">
        <f t="shared" si="60"/>
        <v>0</v>
      </c>
      <c r="CD68" s="140">
        <f t="shared" si="60"/>
        <v>0</v>
      </c>
      <c r="CE68" s="140">
        <f t="shared" si="60"/>
        <v>0</v>
      </c>
      <c r="CF68" s="140">
        <f t="shared" si="60"/>
        <v>0</v>
      </c>
      <c r="CG68" s="140">
        <f t="shared" si="60"/>
        <v>0</v>
      </c>
      <c r="CH68" s="140">
        <f t="shared" si="60"/>
        <v>0</v>
      </c>
      <c r="CI68" s="140">
        <f t="shared" si="60"/>
        <v>0</v>
      </c>
      <c r="CJ68" s="140">
        <f t="shared" si="60"/>
        <v>0</v>
      </c>
      <c r="CK68" s="140">
        <f t="shared" si="60"/>
        <v>0</v>
      </c>
      <c r="CL68" s="140">
        <f t="shared" si="60"/>
        <v>0</v>
      </c>
      <c r="CM68" s="140">
        <f t="shared" si="60"/>
        <v>0</v>
      </c>
      <c r="CN68" s="140">
        <f t="shared" si="60"/>
        <v>0</v>
      </c>
      <c r="CO68" s="140">
        <f t="shared" si="60"/>
        <v>0</v>
      </c>
      <c r="CP68" s="140">
        <f t="shared" si="60"/>
        <v>0</v>
      </c>
      <c r="CQ68" s="140">
        <f t="shared" si="60"/>
        <v>0</v>
      </c>
      <c r="CR68" s="140">
        <f t="shared" si="60"/>
        <v>0</v>
      </c>
      <c r="CS68" s="140">
        <f t="shared" si="60"/>
        <v>0</v>
      </c>
      <c r="CT68" s="140">
        <f t="shared" si="60"/>
        <v>0</v>
      </c>
      <c r="CU68" s="140">
        <f t="shared" si="60"/>
        <v>0</v>
      </c>
      <c r="CV68" s="140">
        <f t="shared" si="60"/>
        <v>0</v>
      </c>
      <c r="CW68" s="140">
        <f t="shared" si="60"/>
        <v>0</v>
      </c>
      <c r="CX68" s="140">
        <f t="shared" si="60"/>
        <v>0</v>
      </c>
      <c r="CY68" s="140">
        <f t="shared" si="60"/>
        <v>0</v>
      </c>
      <c r="CZ68" s="140">
        <f t="shared" si="60"/>
        <v>0</v>
      </c>
      <c r="DA68" s="140">
        <f t="shared" si="60"/>
        <v>0</v>
      </c>
      <c r="DB68" s="140">
        <f t="shared" si="60"/>
        <v>0</v>
      </c>
      <c r="DC68" s="140">
        <f t="shared" si="60"/>
        <v>0</v>
      </c>
      <c r="DD68" s="140">
        <f t="shared" si="60"/>
        <v>0</v>
      </c>
      <c r="DE68" s="140">
        <f t="shared" si="60"/>
        <v>0</v>
      </c>
      <c r="DF68" s="140">
        <f t="shared" si="60"/>
        <v>0</v>
      </c>
      <c r="DG68" s="140">
        <f t="shared" si="60"/>
        <v>0</v>
      </c>
      <c r="DH68" s="140">
        <f t="shared" si="60"/>
        <v>0</v>
      </c>
      <c r="DI68" s="140">
        <f t="shared" si="60"/>
        <v>0</v>
      </c>
      <c r="DJ68" s="140">
        <f t="shared" si="60"/>
        <v>0</v>
      </c>
      <c r="DK68" s="140">
        <f t="shared" si="60"/>
        <v>0</v>
      </c>
      <c r="DL68" s="140">
        <f t="shared" si="60"/>
        <v>0</v>
      </c>
      <c r="DM68" s="140">
        <f t="shared" si="60"/>
        <v>0</v>
      </c>
      <c r="DN68" s="140">
        <f t="shared" si="60"/>
        <v>0</v>
      </c>
      <c r="DO68" s="140">
        <f t="shared" si="60"/>
        <v>0</v>
      </c>
      <c r="DP68" s="140">
        <f t="shared" si="60"/>
        <v>0</v>
      </c>
      <c r="DQ68" s="140">
        <f t="shared" si="60"/>
        <v>0</v>
      </c>
      <c r="DR68" s="140">
        <f t="shared" si="60"/>
        <v>0</v>
      </c>
      <c r="DS68" s="140">
        <f t="shared" si="60"/>
        <v>0</v>
      </c>
      <c r="DT68" s="140">
        <f t="shared" si="60"/>
        <v>0</v>
      </c>
      <c r="DU68" s="140">
        <f t="shared" si="60"/>
        <v>0</v>
      </c>
      <c r="DV68" s="140">
        <f t="shared" si="60"/>
        <v>0</v>
      </c>
      <c r="DW68" s="140">
        <f t="shared" si="60"/>
        <v>0</v>
      </c>
      <c r="DX68" s="140">
        <f t="shared" si="60"/>
        <v>0</v>
      </c>
      <c r="DY68" s="140">
        <f t="shared" si="60"/>
        <v>0</v>
      </c>
    </row>
    <row r="69" spans="3:129">
      <c r="C69" s="146" t="s">
        <v>262</v>
      </c>
      <c r="D69" s="8" t="s">
        <v>215</v>
      </c>
      <c r="I69" s="163">
        <f t="shared" ref="I69" si="61">SUM(J69:DY69)</f>
        <v>1500</v>
      </c>
      <c r="J69" s="175">
        <f t="shared" ref="J69:AO69" si="62">-J55</f>
        <v>1407.0313948372795</v>
      </c>
      <c r="K69" s="175">
        <f t="shared" si="62"/>
        <v>92.968605162720451</v>
      </c>
      <c r="L69" s="175">
        <f t="shared" si="62"/>
        <v>0</v>
      </c>
      <c r="M69" s="175">
        <f t="shared" si="62"/>
        <v>0</v>
      </c>
      <c r="N69" s="175">
        <f t="shared" si="62"/>
        <v>0</v>
      </c>
      <c r="O69" s="175">
        <f t="shared" si="62"/>
        <v>0</v>
      </c>
      <c r="P69" s="175">
        <f t="shared" si="62"/>
        <v>0</v>
      </c>
      <c r="Q69" s="175">
        <f t="shared" si="62"/>
        <v>0</v>
      </c>
      <c r="R69" s="175">
        <f t="shared" si="62"/>
        <v>0</v>
      </c>
      <c r="S69" s="175">
        <f t="shared" si="62"/>
        <v>0</v>
      </c>
      <c r="T69" s="175">
        <f t="shared" si="62"/>
        <v>0</v>
      </c>
      <c r="U69" s="175">
        <f t="shared" si="62"/>
        <v>0</v>
      </c>
      <c r="V69" s="175">
        <f t="shared" si="62"/>
        <v>0</v>
      </c>
      <c r="W69" s="175">
        <f t="shared" si="62"/>
        <v>0</v>
      </c>
      <c r="X69" s="175">
        <f t="shared" si="62"/>
        <v>0</v>
      </c>
      <c r="Y69" s="175">
        <f t="shared" si="62"/>
        <v>0</v>
      </c>
      <c r="Z69" s="175">
        <f t="shared" si="62"/>
        <v>0</v>
      </c>
      <c r="AA69" s="175">
        <f t="shared" si="62"/>
        <v>0</v>
      </c>
      <c r="AB69" s="175">
        <f t="shared" si="62"/>
        <v>0</v>
      </c>
      <c r="AC69" s="175">
        <f t="shared" si="62"/>
        <v>0</v>
      </c>
      <c r="AD69" s="175">
        <f t="shared" si="62"/>
        <v>0</v>
      </c>
      <c r="AE69" s="175">
        <f t="shared" si="62"/>
        <v>0</v>
      </c>
      <c r="AF69" s="175">
        <f t="shared" si="62"/>
        <v>0</v>
      </c>
      <c r="AG69" s="175">
        <f t="shared" si="62"/>
        <v>0</v>
      </c>
      <c r="AH69" s="175">
        <f t="shared" si="62"/>
        <v>0</v>
      </c>
      <c r="AI69" s="175">
        <f t="shared" si="62"/>
        <v>0</v>
      </c>
      <c r="AJ69" s="175">
        <f t="shared" si="62"/>
        <v>0</v>
      </c>
      <c r="AK69" s="175">
        <f t="shared" si="62"/>
        <v>0</v>
      </c>
      <c r="AL69" s="175">
        <f t="shared" si="62"/>
        <v>0</v>
      </c>
      <c r="AM69" s="175">
        <f t="shared" si="62"/>
        <v>0</v>
      </c>
      <c r="AN69" s="175">
        <f t="shared" si="62"/>
        <v>0</v>
      </c>
      <c r="AO69" s="175">
        <f t="shared" si="62"/>
        <v>0</v>
      </c>
      <c r="AP69" s="175">
        <f t="shared" ref="AP69:BU69" si="63">-AP55</f>
        <v>0</v>
      </c>
      <c r="AQ69" s="175">
        <f t="shared" si="63"/>
        <v>0</v>
      </c>
      <c r="AR69" s="175">
        <f t="shared" si="63"/>
        <v>0</v>
      </c>
      <c r="AS69" s="175">
        <f t="shared" si="63"/>
        <v>0</v>
      </c>
      <c r="AT69" s="175">
        <f t="shared" si="63"/>
        <v>0</v>
      </c>
      <c r="AU69" s="175">
        <f t="shared" si="63"/>
        <v>0</v>
      </c>
      <c r="AV69" s="175">
        <f t="shared" si="63"/>
        <v>0</v>
      </c>
      <c r="AW69" s="175">
        <f t="shared" si="63"/>
        <v>0</v>
      </c>
      <c r="AX69" s="175">
        <f t="shared" si="63"/>
        <v>0</v>
      </c>
      <c r="AY69" s="175">
        <f t="shared" si="63"/>
        <v>0</v>
      </c>
      <c r="AZ69" s="175">
        <f t="shared" si="63"/>
        <v>0</v>
      </c>
      <c r="BA69" s="175">
        <f t="shared" si="63"/>
        <v>0</v>
      </c>
      <c r="BB69" s="175">
        <f t="shared" si="63"/>
        <v>0</v>
      </c>
      <c r="BC69" s="175">
        <f t="shared" si="63"/>
        <v>0</v>
      </c>
      <c r="BD69" s="175">
        <f t="shared" si="63"/>
        <v>0</v>
      </c>
      <c r="BE69" s="175">
        <f t="shared" si="63"/>
        <v>0</v>
      </c>
      <c r="BF69" s="175">
        <f t="shared" si="63"/>
        <v>0</v>
      </c>
      <c r="BG69" s="175">
        <f t="shared" si="63"/>
        <v>0</v>
      </c>
      <c r="BH69" s="175">
        <f t="shared" si="63"/>
        <v>0</v>
      </c>
      <c r="BI69" s="175">
        <f t="shared" si="63"/>
        <v>0</v>
      </c>
      <c r="BJ69" s="175">
        <f t="shared" si="63"/>
        <v>0</v>
      </c>
      <c r="BK69" s="175">
        <f t="shared" si="63"/>
        <v>0</v>
      </c>
      <c r="BL69" s="175">
        <f t="shared" si="63"/>
        <v>0</v>
      </c>
      <c r="BM69" s="175">
        <f t="shared" si="63"/>
        <v>0</v>
      </c>
      <c r="BN69" s="175">
        <f t="shared" si="63"/>
        <v>0</v>
      </c>
      <c r="BO69" s="175">
        <f t="shared" si="63"/>
        <v>0</v>
      </c>
      <c r="BP69" s="175">
        <f t="shared" si="63"/>
        <v>0</v>
      </c>
      <c r="BQ69" s="175">
        <f t="shared" si="63"/>
        <v>0</v>
      </c>
      <c r="BR69" s="175">
        <f t="shared" si="63"/>
        <v>0</v>
      </c>
      <c r="BS69" s="175">
        <f t="shared" si="63"/>
        <v>0</v>
      </c>
      <c r="BT69" s="175">
        <f t="shared" si="63"/>
        <v>0</v>
      </c>
      <c r="BU69" s="175">
        <f t="shared" si="63"/>
        <v>0</v>
      </c>
      <c r="BV69" s="175">
        <f t="shared" ref="BV69:DA69" si="64">-BV55</f>
        <v>0</v>
      </c>
      <c r="BW69" s="175">
        <f t="shared" si="64"/>
        <v>0</v>
      </c>
      <c r="BX69" s="175">
        <f t="shared" si="64"/>
        <v>0</v>
      </c>
      <c r="BY69" s="175">
        <f t="shared" si="64"/>
        <v>0</v>
      </c>
      <c r="BZ69" s="175">
        <f t="shared" si="64"/>
        <v>0</v>
      </c>
      <c r="CA69" s="175">
        <f t="shared" si="64"/>
        <v>0</v>
      </c>
      <c r="CB69" s="175">
        <f t="shared" si="64"/>
        <v>0</v>
      </c>
      <c r="CC69" s="175">
        <f t="shared" si="64"/>
        <v>0</v>
      </c>
      <c r="CD69" s="175">
        <f t="shared" si="64"/>
        <v>0</v>
      </c>
      <c r="CE69" s="175">
        <f t="shared" si="64"/>
        <v>0</v>
      </c>
      <c r="CF69" s="175">
        <f t="shared" si="64"/>
        <v>0</v>
      </c>
      <c r="CG69" s="175">
        <f t="shared" si="64"/>
        <v>0</v>
      </c>
      <c r="CH69" s="175">
        <f t="shared" si="64"/>
        <v>0</v>
      </c>
      <c r="CI69" s="175">
        <f t="shared" si="64"/>
        <v>0</v>
      </c>
      <c r="CJ69" s="175">
        <f t="shared" si="64"/>
        <v>0</v>
      </c>
      <c r="CK69" s="175">
        <f t="shared" si="64"/>
        <v>0</v>
      </c>
      <c r="CL69" s="175">
        <f t="shared" si="64"/>
        <v>0</v>
      </c>
      <c r="CM69" s="175">
        <f t="shared" si="64"/>
        <v>0</v>
      </c>
      <c r="CN69" s="175">
        <f t="shared" si="64"/>
        <v>0</v>
      </c>
      <c r="CO69" s="175">
        <f t="shared" si="64"/>
        <v>0</v>
      </c>
      <c r="CP69" s="175">
        <f t="shared" si="64"/>
        <v>0</v>
      </c>
      <c r="CQ69" s="175">
        <f t="shared" si="64"/>
        <v>0</v>
      </c>
      <c r="CR69" s="175">
        <f t="shared" si="64"/>
        <v>0</v>
      </c>
      <c r="CS69" s="175">
        <f t="shared" si="64"/>
        <v>0</v>
      </c>
      <c r="CT69" s="175">
        <f t="shared" si="64"/>
        <v>0</v>
      </c>
      <c r="CU69" s="175">
        <f t="shared" si="64"/>
        <v>0</v>
      </c>
      <c r="CV69" s="175">
        <f t="shared" si="64"/>
        <v>0</v>
      </c>
      <c r="CW69" s="175">
        <f t="shared" si="64"/>
        <v>0</v>
      </c>
      <c r="CX69" s="175">
        <f t="shared" si="64"/>
        <v>0</v>
      </c>
      <c r="CY69" s="175">
        <f t="shared" si="64"/>
        <v>0</v>
      </c>
      <c r="CZ69" s="175">
        <f t="shared" si="64"/>
        <v>0</v>
      </c>
      <c r="DA69" s="175">
        <f t="shared" si="64"/>
        <v>0</v>
      </c>
      <c r="DB69" s="175">
        <f t="shared" ref="DB69:DY69" si="65">-DB55</f>
        <v>0</v>
      </c>
      <c r="DC69" s="175">
        <f t="shared" si="65"/>
        <v>0</v>
      </c>
      <c r="DD69" s="175">
        <f t="shared" si="65"/>
        <v>0</v>
      </c>
      <c r="DE69" s="175">
        <f t="shared" si="65"/>
        <v>0</v>
      </c>
      <c r="DF69" s="175">
        <f t="shared" si="65"/>
        <v>0</v>
      </c>
      <c r="DG69" s="175">
        <f t="shared" si="65"/>
        <v>0</v>
      </c>
      <c r="DH69" s="175">
        <f t="shared" si="65"/>
        <v>0</v>
      </c>
      <c r="DI69" s="175">
        <f t="shared" si="65"/>
        <v>0</v>
      </c>
      <c r="DJ69" s="175">
        <f t="shared" si="65"/>
        <v>0</v>
      </c>
      <c r="DK69" s="175">
        <f t="shared" si="65"/>
        <v>0</v>
      </c>
      <c r="DL69" s="175">
        <f t="shared" si="65"/>
        <v>0</v>
      </c>
      <c r="DM69" s="175">
        <f t="shared" si="65"/>
        <v>0</v>
      </c>
      <c r="DN69" s="175">
        <f t="shared" si="65"/>
        <v>0</v>
      </c>
      <c r="DO69" s="175">
        <f t="shared" si="65"/>
        <v>0</v>
      </c>
      <c r="DP69" s="175">
        <f t="shared" si="65"/>
        <v>0</v>
      </c>
      <c r="DQ69" s="175">
        <f t="shared" si="65"/>
        <v>0</v>
      </c>
      <c r="DR69" s="175">
        <f t="shared" si="65"/>
        <v>0</v>
      </c>
      <c r="DS69" s="175">
        <f t="shared" si="65"/>
        <v>0</v>
      </c>
      <c r="DT69" s="175">
        <f t="shared" si="65"/>
        <v>0</v>
      </c>
      <c r="DU69" s="175">
        <f t="shared" si="65"/>
        <v>0</v>
      </c>
      <c r="DV69" s="175">
        <f t="shared" si="65"/>
        <v>0</v>
      </c>
      <c r="DW69" s="175">
        <f t="shared" si="65"/>
        <v>0</v>
      </c>
      <c r="DX69" s="175">
        <f t="shared" si="65"/>
        <v>0</v>
      </c>
      <c r="DY69" s="175">
        <f t="shared" si="65"/>
        <v>0</v>
      </c>
    </row>
    <row r="70" spans="3:129" ht="13.5" thickBot="1">
      <c r="C70" s="146" t="s">
        <v>263</v>
      </c>
      <c r="D70" s="8" t="s">
        <v>215</v>
      </c>
      <c r="I70" s="21"/>
      <c r="J70" s="176">
        <f>SUM(J68:J69)</f>
        <v>1407.0313948372795</v>
      </c>
      <c r="K70" s="176">
        <f t="shared" ref="K70:BV70" si="66">SUM(K68:K69)</f>
        <v>1500</v>
      </c>
      <c r="L70" s="176">
        <f t="shared" si="66"/>
        <v>1500</v>
      </c>
      <c r="M70" s="176">
        <f t="shared" si="66"/>
        <v>1500</v>
      </c>
      <c r="N70" s="176">
        <f t="shared" si="66"/>
        <v>1500</v>
      </c>
      <c r="O70" s="176">
        <f t="shared" si="66"/>
        <v>1500</v>
      </c>
      <c r="P70" s="176">
        <f t="shared" si="66"/>
        <v>0</v>
      </c>
      <c r="Q70" s="176">
        <f t="shared" si="66"/>
        <v>0</v>
      </c>
      <c r="R70" s="176">
        <f t="shared" si="66"/>
        <v>0</v>
      </c>
      <c r="S70" s="176">
        <f t="shared" si="66"/>
        <v>0</v>
      </c>
      <c r="T70" s="176">
        <f t="shared" si="66"/>
        <v>0</v>
      </c>
      <c r="U70" s="176">
        <f t="shared" si="66"/>
        <v>0</v>
      </c>
      <c r="V70" s="176">
        <f t="shared" si="66"/>
        <v>0</v>
      </c>
      <c r="W70" s="176">
        <f t="shared" si="66"/>
        <v>0</v>
      </c>
      <c r="X70" s="176">
        <f t="shared" si="66"/>
        <v>0</v>
      </c>
      <c r="Y70" s="176">
        <f t="shared" si="66"/>
        <v>0</v>
      </c>
      <c r="Z70" s="176">
        <f t="shared" si="66"/>
        <v>0</v>
      </c>
      <c r="AA70" s="176">
        <f t="shared" si="66"/>
        <v>0</v>
      </c>
      <c r="AB70" s="176">
        <f t="shared" si="66"/>
        <v>0</v>
      </c>
      <c r="AC70" s="176">
        <f t="shared" si="66"/>
        <v>0</v>
      </c>
      <c r="AD70" s="176">
        <f t="shared" si="66"/>
        <v>0</v>
      </c>
      <c r="AE70" s="176">
        <f t="shared" si="66"/>
        <v>0</v>
      </c>
      <c r="AF70" s="176">
        <f t="shared" si="66"/>
        <v>0</v>
      </c>
      <c r="AG70" s="176">
        <f t="shared" si="66"/>
        <v>0</v>
      </c>
      <c r="AH70" s="176">
        <f t="shared" si="66"/>
        <v>0</v>
      </c>
      <c r="AI70" s="176">
        <f t="shared" si="66"/>
        <v>0</v>
      </c>
      <c r="AJ70" s="176">
        <f t="shared" si="66"/>
        <v>0</v>
      </c>
      <c r="AK70" s="176">
        <f t="shared" si="66"/>
        <v>0</v>
      </c>
      <c r="AL70" s="176">
        <f t="shared" si="66"/>
        <v>0</v>
      </c>
      <c r="AM70" s="176">
        <f t="shared" si="66"/>
        <v>0</v>
      </c>
      <c r="AN70" s="176">
        <f t="shared" si="66"/>
        <v>0</v>
      </c>
      <c r="AO70" s="176">
        <f t="shared" si="66"/>
        <v>0</v>
      </c>
      <c r="AP70" s="176">
        <f t="shared" si="66"/>
        <v>0</v>
      </c>
      <c r="AQ70" s="176">
        <f t="shared" si="66"/>
        <v>0</v>
      </c>
      <c r="AR70" s="176">
        <f t="shared" si="66"/>
        <v>0</v>
      </c>
      <c r="AS70" s="176">
        <f t="shared" si="66"/>
        <v>0</v>
      </c>
      <c r="AT70" s="176">
        <f t="shared" si="66"/>
        <v>0</v>
      </c>
      <c r="AU70" s="176">
        <f t="shared" si="66"/>
        <v>0</v>
      </c>
      <c r="AV70" s="176">
        <f t="shared" si="66"/>
        <v>0</v>
      </c>
      <c r="AW70" s="176">
        <f t="shared" si="66"/>
        <v>0</v>
      </c>
      <c r="AX70" s="176">
        <f t="shared" si="66"/>
        <v>0</v>
      </c>
      <c r="AY70" s="176">
        <f t="shared" si="66"/>
        <v>0</v>
      </c>
      <c r="AZ70" s="176">
        <f t="shared" si="66"/>
        <v>0</v>
      </c>
      <c r="BA70" s="176">
        <f t="shared" si="66"/>
        <v>0</v>
      </c>
      <c r="BB70" s="176">
        <f t="shared" si="66"/>
        <v>0</v>
      </c>
      <c r="BC70" s="176">
        <f t="shared" si="66"/>
        <v>0</v>
      </c>
      <c r="BD70" s="176">
        <f t="shared" si="66"/>
        <v>0</v>
      </c>
      <c r="BE70" s="176">
        <f t="shared" si="66"/>
        <v>0</v>
      </c>
      <c r="BF70" s="176">
        <f t="shared" si="66"/>
        <v>0</v>
      </c>
      <c r="BG70" s="176">
        <f t="shared" si="66"/>
        <v>0</v>
      </c>
      <c r="BH70" s="176">
        <f t="shared" si="66"/>
        <v>0</v>
      </c>
      <c r="BI70" s="176">
        <f t="shared" si="66"/>
        <v>0</v>
      </c>
      <c r="BJ70" s="176">
        <f t="shared" si="66"/>
        <v>0</v>
      </c>
      <c r="BK70" s="176">
        <f t="shared" si="66"/>
        <v>0</v>
      </c>
      <c r="BL70" s="176">
        <f t="shared" si="66"/>
        <v>0</v>
      </c>
      <c r="BM70" s="176">
        <f t="shared" si="66"/>
        <v>0</v>
      </c>
      <c r="BN70" s="176">
        <f t="shared" si="66"/>
        <v>0</v>
      </c>
      <c r="BO70" s="176">
        <f t="shared" si="66"/>
        <v>0</v>
      </c>
      <c r="BP70" s="176">
        <f t="shared" si="66"/>
        <v>0</v>
      </c>
      <c r="BQ70" s="176">
        <f t="shared" si="66"/>
        <v>0</v>
      </c>
      <c r="BR70" s="176">
        <f t="shared" si="66"/>
        <v>0</v>
      </c>
      <c r="BS70" s="176">
        <f t="shared" si="66"/>
        <v>0</v>
      </c>
      <c r="BT70" s="176">
        <f t="shared" si="66"/>
        <v>0</v>
      </c>
      <c r="BU70" s="176">
        <f t="shared" si="66"/>
        <v>0</v>
      </c>
      <c r="BV70" s="176">
        <f t="shared" si="66"/>
        <v>0</v>
      </c>
      <c r="BW70" s="176">
        <f t="shared" ref="BW70:DY70" si="67">SUM(BW68:BW69)</f>
        <v>0</v>
      </c>
      <c r="BX70" s="176">
        <f t="shared" si="67"/>
        <v>0</v>
      </c>
      <c r="BY70" s="176">
        <f t="shared" si="67"/>
        <v>0</v>
      </c>
      <c r="BZ70" s="176">
        <f t="shared" si="67"/>
        <v>0</v>
      </c>
      <c r="CA70" s="176">
        <f t="shared" si="67"/>
        <v>0</v>
      </c>
      <c r="CB70" s="176">
        <f t="shared" si="67"/>
        <v>0</v>
      </c>
      <c r="CC70" s="176">
        <f t="shared" si="67"/>
        <v>0</v>
      </c>
      <c r="CD70" s="176">
        <f t="shared" si="67"/>
        <v>0</v>
      </c>
      <c r="CE70" s="176">
        <f t="shared" si="67"/>
        <v>0</v>
      </c>
      <c r="CF70" s="176">
        <f t="shared" si="67"/>
        <v>0</v>
      </c>
      <c r="CG70" s="176">
        <f t="shared" si="67"/>
        <v>0</v>
      </c>
      <c r="CH70" s="176">
        <f t="shared" si="67"/>
        <v>0</v>
      </c>
      <c r="CI70" s="176">
        <f t="shared" si="67"/>
        <v>0</v>
      </c>
      <c r="CJ70" s="176">
        <f t="shared" si="67"/>
        <v>0</v>
      </c>
      <c r="CK70" s="176">
        <f t="shared" si="67"/>
        <v>0</v>
      </c>
      <c r="CL70" s="176">
        <f t="shared" si="67"/>
        <v>0</v>
      </c>
      <c r="CM70" s="176">
        <f t="shared" si="67"/>
        <v>0</v>
      </c>
      <c r="CN70" s="176">
        <f t="shared" si="67"/>
        <v>0</v>
      </c>
      <c r="CO70" s="176">
        <f t="shared" si="67"/>
        <v>0</v>
      </c>
      <c r="CP70" s="176">
        <f t="shared" si="67"/>
        <v>0</v>
      </c>
      <c r="CQ70" s="176">
        <f t="shared" si="67"/>
        <v>0</v>
      </c>
      <c r="CR70" s="176">
        <f t="shared" si="67"/>
        <v>0</v>
      </c>
      <c r="CS70" s="176">
        <f t="shared" si="67"/>
        <v>0</v>
      </c>
      <c r="CT70" s="176">
        <f t="shared" si="67"/>
        <v>0</v>
      </c>
      <c r="CU70" s="176">
        <f t="shared" si="67"/>
        <v>0</v>
      </c>
      <c r="CV70" s="176">
        <f t="shared" si="67"/>
        <v>0</v>
      </c>
      <c r="CW70" s="176">
        <f t="shared" si="67"/>
        <v>0</v>
      </c>
      <c r="CX70" s="176">
        <f t="shared" si="67"/>
        <v>0</v>
      </c>
      <c r="CY70" s="176">
        <f t="shared" si="67"/>
        <v>0</v>
      </c>
      <c r="CZ70" s="176">
        <f t="shared" si="67"/>
        <v>0</v>
      </c>
      <c r="DA70" s="176">
        <f t="shared" si="67"/>
        <v>0</v>
      </c>
      <c r="DB70" s="176">
        <f t="shared" si="67"/>
        <v>0</v>
      </c>
      <c r="DC70" s="176">
        <f t="shared" si="67"/>
        <v>0</v>
      </c>
      <c r="DD70" s="176">
        <f t="shared" si="67"/>
        <v>0</v>
      </c>
      <c r="DE70" s="176">
        <f t="shared" si="67"/>
        <v>0</v>
      </c>
      <c r="DF70" s="176">
        <f t="shared" si="67"/>
        <v>0</v>
      </c>
      <c r="DG70" s="176">
        <f t="shared" si="67"/>
        <v>0</v>
      </c>
      <c r="DH70" s="176">
        <f t="shared" si="67"/>
        <v>0</v>
      </c>
      <c r="DI70" s="176">
        <f t="shared" si="67"/>
        <v>0</v>
      </c>
      <c r="DJ70" s="176">
        <f t="shared" si="67"/>
        <v>0</v>
      </c>
      <c r="DK70" s="176">
        <f t="shared" si="67"/>
        <v>0</v>
      </c>
      <c r="DL70" s="176">
        <f t="shared" si="67"/>
        <v>0</v>
      </c>
      <c r="DM70" s="176">
        <f t="shared" si="67"/>
        <v>0</v>
      </c>
      <c r="DN70" s="176">
        <f t="shared" si="67"/>
        <v>0</v>
      </c>
      <c r="DO70" s="176">
        <f t="shared" si="67"/>
        <v>0</v>
      </c>
      <c r="DP70" s="176">
        <f t="shared" si="67"/>
        <v>0</v>
      </c>
      <c r="DQ70" s="176">
        <f t="shared" si="67"/>
        <v>0</v>
      </c>
      <c r="DR70" s="176">
        <f t="shared" si="67"/>
        <v>0</v>
      </c>
      <c r="DS70" s="176">
        <f t="shared" si="67"/>
        <v>0</v>
      </c>
      <c r="DT70" s="176">
        <f t="shared" si="67"/>
        <v>0</v>
      </c>
      <c r="DU70" s="176">
        <f t="shared" si="67"/>
        <v>0</v>
      </c>
      <c r="DV70" s="176">
        <f t="shared" si="67"/>
        <v>0</v>
      </c>
      <c r="DW70" s="176">
        <f t="shared" si="67"/>
        <v>0</v>
      </c>
      <c r="DX70" s="176">
        <f t="shared" si="67"/>
        <v>0</v>
      </c>
      <c r="DY70" s="176">
        <f t="shared" si="67"/>
        <v>0</v>
      </c>
    </row>
    <row r="71" spans="3:129" ht="13.5" thickTop="1"/>
    <row r="72" spans="3:129">
      <c r="C72" s="146" t="s">
        <v>264</v>
      </c>
      <c r="D72" s="8" t="s">
        <v>215</v>
      </c>
      <c r="E72" s="174">
        <f>Inputs!F73</f>
        <v>1500</v>
      </c>
      <c r="J72" s="140">
        <f>($E72-J68)*J$6</f>
        <v>1500</v>
      </c>
      <c r="K72" s="140">
        <f t="shared" ref="K72:BV72" si="68">($E72-K68)*K$6</f>
        <v>92.968605162720451</v>
      </c>
      <c r="L72" s="140">
        <f t="shared" si="68"/>
        <v>0</v>
      </c>
      <c r="M72" s="140">
        <f t="shared" si="68"/>
        <v>0</v>
      </c>
      <c r="N72" s="140">
        <f t="shared" si="68"/>
        <v>0</v>
      </c>
      <c r="O72" s="140">
        <f t="shared" si="68"/>
        <v>0</v>
      </c>
      <c r="P72" s="140">
        <f t="shared" si="68"/>
        <v>0</v>
      </c>
      <c r="Q72" s="140">
        <f t="shared" si="68"/>
        <v>0</v>
      </c>
      <c r="R72" s="140">
        <f t="shared" si="68"/>
        <v>0</v>
      </c>
      <c r="S72" s="140">
        <f t="shared" si="68"/>
        <v>0</v>
      </c>
      <c r="T72" s="140">
        <f t="shared" si="68"/>
        <v>0</v>
      </c>
      <c r="U72" s="140">
        <f t="shared" si="68"/>
        <v>0</v>
      </c>
      <c r="V72" s="140">
        <f t="shared" si="68"/>
        <v>0</v>
      </c>
      <c r="W72" s="140">
        <f t="shared" si="68"/>
        <v>0</v>
      </c>
      <c r="X72" s="140">
        <f t="shared" si="68"/>
        <v>0</v>
      </c>
      <c r="Y72" s="140">
        <f t="shared" si="68"/>
        <v>0</v>
      </c>
      <c r="Z72" s="140">
        <f t="shared" si="68"/>
        <v>0</v>
      </c>
      <c r="AA72" s="140">
        <f t="shared" si="68"/>
        <v>0</v>
      </c>
      <c r="AB72" s="140">
        <f t="shared" si="68"/>
        <v>0</v>
      </c>
      <c r="AC72" s="140">
        <f t="shared" si="68"/>
        <v>0</v>
      </c>
      <c r="AD72" s="140">
        <f t="shared" si="68"/>
        <v>0</v>
      </c>
      <c r="AE72" s="140">
        <f t="shared" si="68"/>
        <v>0</v>
      </c>
      <c r="AF72" s="140">
        <f t="shared" si="68"/>
        <v>0</v>
      </c>
      <c r="AG72" s="140">
        <f t="shared" si="68"/>
        <v>0</v>
      </c>
      <c r="AH72" s="140">
        <f t="shared" si="68"/>
        <v>0</v>
      </c>
      <c r="AI72" s="140">
        <f t="shared" si="68"/>
        <v>0</v>
      </c>
      <c r="AJ72" s="140">
        <f t="shared" si="68"/>
        <v>0</v>
      </c>
      <c r="AK72" s="140">
        <f t="shared" si="68"/>
        <v>0</v>
      </c>
      <c r="AL72" s="140">
        <f t="shared" si="68"/>
        <v>0</v>
      </c>
      <c r="AM72" s="140">
        <f t="shared" si="68"/>
        <v>0</v>
      </c>
      <c r="AN72" s="140">
        <f t="shared" si="68"/>
        <v>0</v>
      </c>
      <c r="AO72" s="140">
        <f t="shared" si="68"/>
        <v>0</v>
      </c>
      <c r="AP72" s="140">
        <f t="shared" si="68"/>
        <v>0</v>
      </c>
      <c r="AQ72" s="140">
        <f t="shared" si="68"/>
        <v>0</v>
      </c>
      <c r="AR72" s="140">
        <f t="shared" si="68"/>
        <v>0</v>
      </c>
      <c r="AS72" s="140">
        <f t="shared" si="68"/>
        <v>0</v>
      </c>
      <c r="AT72" s="140">
        <f t="shared" si="68"/>
        <v>0</v>
      </c>
      <c r="AU72" s="140">
        <f t="shared" si="68"/>
        <v>0</v>
      </c>
      <c r="AV72" s="140">
        <f t="shared" si="68"/>
        <v>0</v>
      </c>
      <c r="AW72" s="140">
        <f t="shared" si="68"/>
        <v>0</v>
      </c>
      <c r="AX72" s="140">
        <f t="shared" si="68"/>
        <v>0</v>
      </c>
      <c r="AY72" s="140">
        <f t="shared" si="68"/>
        <v>0</v>
      </c>
      <c r="AZ72" s="140">
        <f t="shared" si="68"/>
        <v>0</v>
      </c>
      <c r="BA72" s="140">
        <f t="shared" si="68"/>
        <v>0</v>
      </c>
      <c r="BB72" s="140">
        <f t="shared" si="68"/>
        <v>0</v>
      </c>
      <c r="BC72" s="140">
        <f t="shared" si="68"/>
        <v>0</v>
      </c>
      <c r="BD72" s="140">
        <f t="shared" si="68"/>
        <v>0</v>
      </c>
      <c r="BE72" s="140">
        <f t="shared" si="68"/>
        <v>0</v>
      </c>
      <c r="BF72" s="140">
        <f t="shared" si="68"/>
        <v>0</v>
      </c>
      <c r="BG72" s="140">
        <f t="shared" si="68"/>
        <v>0</v>
      </c>
      <c r="BH72" s="140">
        <f t="shared" si="68"/>
        <v>0</v>
      </c>
      <c r="BI72" s="140">
        <f t="shared" si="68"/>
        <v>0</v>
      </c>
      <c r="BJ72" s="140">
        <f t="shared" si="68"/>
        <v>0</v>
      </c>
      <c r="BK72" s="140">
        <f t="shared" si="68"/>
        <v>0</v>
      </c>
      <c r="BL72" s="140">
        <f t="shared" si="68"/>
        <v>0</v>
      </c>
      <c r="BM72" s="140">
        <f t="shared" si="68"/>
        <v>0</v>
      </c>
      <c r="BN72" s="140">
        <f t="shared" si="68"/>
        <v>0</v>
      </c>
      <c r="BO72" s="140">
        <f t="shared" si="68"/>
        <v>0</v>
      </c>
      <c r="BP72" s="140">
        <f t="shared" si="68"/>
        <v>0</v>
      </c>
      <c r="BQ72" s="140">
        <f t="shared" si="68"/>
        <v>0</v>
      </c>
      <c r="BR72" s="140">
        <f t="shared" si="68"/>
        <v>0</v>
      </c>
      <c r="BS72" s="140">
        <f t="shared" si="68"/>
        <v>0</v>
      </c>
      <c r="BT72" s="140">
        <f t="shared" si="68"/>
        <v>0</v>
      </c>
      <c r="BU72" s="140">
        <f t="shared" si="68"/>
        <v>0</v>
      </c>
      <c r="BV72" s="140">
        <f t="shared" si="68"/>
        <v>0</v>
      </c>
      <c r="BW72" s="140">
        <f t="shared" ref="BW72:DY72" si="69">($E72-BW68)*BW$6</f>
        <v>0</v>
      </c>
      <c r="BX72" s="140">
        <f t="shared" si="69"/>
        <v>0</v>
      </c>
      <c r="BY72" s="140">
        <f t="shared" si="69"/>
        <v>0</v>
      </c>
      <c r="BZ72" s="140">
        <f t="shared" si="69"/>
        <v>0</v>
      </c>
      <c r="CA72" s="140">
        <f t="shared" si="69"/>
        <v>0</v>
      </c>
      <c r="CB72" s="140">
        <f t="shared" si="69"/>
        <v>0</v>
      </c>
      <c r="CC72" s="140">
        <f t="shared" si="69"/>
        <v>0</v>
      </c>
      <c r="CD72" s="140">
        <f t="shared" si="69"/>
        <v>0</v>
      </c>
      <c r="CE72" s="140">
        <f t="shared" si="69"/>
        <v>0</v>
      </c>
      <c r="CF72" s="140">
        <f t="shared" si="69"/>
        <v>0</v>
      </c>
      <c r="CG72" s="140">
        <f t="shared" si="69"/>
        <v>0</v>
      </c>
      <c r="CH72" s="140">
        <f t="shared" si="69"/>
        <v>0</v>
      </c>
      <c r="CI72" s="140">
        <f t="shared" si="69"/>
        <v>0</v>
      </c>
      <c r="CJ72" s="140">
        <f t="shared" si="69"/>
        <v>0</v>
      </c>
      <c r="CK72" s="140">
        <f t="shared" si="69"/>
        <v>0</v>
      </c>
      <c r="CL72" s="140">
        <f t="shared" si="69"/>
        <v>0</v>
      </c>
      <c r="CM72" s="140">
        <f t="shared" si="69"/>
        <v>0</v>
      </c>
      <c r="CN72" s="140">
        <f t="shared" si="69"/>
        <v>0</v>
      </c>
      <c r="CO72" s="140">
        <f t="shared" si="69"/>
        <v>0</v>
      </c>
      <c r="CP72" s="140">
        <f t="shared" si="69"/>
        <v>0</v>
      </c>
      <c r="CQ72" s="140">
        <f t="shared" si="69"/>
        <v>0</v>
      </c>
      <c r="CR72" s="140">
        <f t="shared" si="69"/>
        <v>0</v>
      </c>
      <c r="CS72" s="140">
        <f t="shared" si="69"/>
        <v>0</v>
      </c>
      <c r="CT72" s="140">
        <f t="shared" si="69"/>
        <v>0</v>
      </c>
      <c r="CU72" s="140">
        <f t="shared" si="69"/>
        <v>0</v>
      </c>
      <c r="CV72" s="140">
        <f t="shared" si="69"/>
        <v>0</v>
      </c>
      <c r="CW72" s="140">
        <f t="shared" si="69"/>
        <v>0</v>
      </c>
      <c r="CX72" s="140">
        <f t="shared" si="69"/>
        <v>0</v>
      </c>
      <c r="CY72" s="140">
        <f t="shared" si="69"/>
        <v>0</v>
      </c>
      <c r="CZ72" s="140">
        <f t="shared" si="69"/>
        <v>0</v>
      </c>
      <c r="DA72" s="140">
        <f t="shared" si="69"/>
        <v>0</v>
      </c>
      <c r="DB72" s="140">
        <f t="shared" si="69"/>
        <v>0</v>
      </c>
      <c r="DC72" s="140">
        <f t="shared" si="69"/>
        <v>0</v>
      </c>
      <c r="DD72" s="140">
        <f t="shared" si="69"/>
        <v>0</v>
      </c>
      <c r="DE72" s="140">
        <f t="shared" si="69"/>
        <v>0</v>
      </c>
      <c r="DF72" s="140">
        <f t="shared" si="69"/>
        <v>0</v>
      </c>
      <c r="DG72" s="140">
        <f t="shared" si="69"/>
        <v>0</v>
      </c>
      <c r="DH72" s="140">
        <f t="shared" si="69"/>
        <v>0</v>
      </c>
      <c r="DI72" s="140">
        <f t="shared" si="69"/>
        <v>0</v>
      </c>
      <c r="DJ72" s="140">
        <f t="shared" si="69"/>
        <v>0</v>
      </c>
      <c r="DK72" s="140">
        <f t="shared" si="69"/>
        <v>0</v>
      </c>
      <c r="DL72" s="140">
        <f t="shared" si="69"/>
        <v>0</v>
      </c>
      <c r="DM72" s="140">
        <f t="shared" si="69"/>
        <v>0</v>
      </c>
      <c r="DN72" s="140">
        <f t="shared" si="69"/>
        <v>0</v>
      </c>
      <c r="DO72" s="140">
        <f t="shared" si="69"/>
        <v>0</v>
      </c>
      <c r="DP72" s="140">
        <f t="shared" si="69"/>
        <v>0</v>
      </c>
      <c r="DQ72" s="140">
        <f t="shared" si="69"/>
        <v>0</v>
      </c>
      <c r="DR72" s="140">
        <f t="shared" si="69"/>
        <v>0</v>
      </c>
      <c r="DS72" s="140">
        <f t="shared" si="69"/>
        <v>0</v>
      </c>
      <c r="DT72" s="140">
        <f t="shared" si="69"/>
        <v>0</v>
      </c>
      <c r="DU72" s="140">
        <f t="shared" si="69"/>
        <v>0</v>
      </c>
      <c r="DV72" s="140">
        <f t="shared" si="69"/>
        <v>0</v>
      </c>
      <c r="DW72" s="140">
        <f t="shared" si="69"/>
        <v>0</v>
      </c>
      <c r="DX72" s="140">
        <f t="shared" si="69"/>
        <v>0</v>
      </c>
      <c r="DY72" s="140">
        <f t="shared" si="69"/>
        <v>0</v>
      </c>
    </row>
    <row r="74" spans="3:129" ht="20.25">
      <c r="C74" s="2" t="s">
        <v>265</v>
      </c>
    </row>
    <row r="75" spans="3:129">
      <c r="C75" s="146" t="s">
        <v>266</v>
      </c>
      <c r="D75" s="8" t="s">
        <v>267</v>
      </c>
      <c r="E75" s="126">
        <f>Cons_End</f>
        <v>42004</v>
      </c>
      <c r="J75" s="22">
        <f t="shared" ref="J75:AO75" si="70">IF($E75=J5,1,0)</f>
        <v>0</v>
      </c>
      <c r="K75" s="22">
        <f t="shared" si="70"/>
        <v>0</v>
      </c>
      <c r="L75" s="22">
        <f t="shared" si="70"/>
        <v>0</v>
      </c>
      <c r="M75" s="22">
        <f t="shared" si="70"/>
        <v>0</v>
      </c>
      <c r="N75" s="22">
        <f t="shared" si="70"/>
        <v>0</v>
      </c>
      <c r="O75" s="22">
        <f t="shared" si="70"/>
        <v>1</v>
      </c>
      <c r="P75" s="22">
        <f t="shared" si="70"/>
        <v>0</v>
      </c>
      <c r="Q75" s="22">
        <f t="shared" si="70"/>
        <v>0</v>
      </c>
      <c r="R75" s="22">
        <f t="shared" si="70"/>
        <v>0</v>
      </c>
      <c r="S75" s="22">
        <f t="shared" si="70"/>
        <v>0</v>
      </c>
      <c r="T75" s="22">
        <f t="shared" si="70"/>
        <v>0</v>
      </c>
      <c r="U75" s="22">
        <f t="shared" si="70"/>
        <v>0</v>
      </c>
      <c r="V75" s="22">
        <f t="shared" si="70"/>
        <v>0</v>
      </c>
      <c r="W75" s="22">
        <f t="shared" si="70"/>
        <v>0</v>
      </c>
      <c r="X75" s="22">
        <f t="shared" si="70"/>
        <v>0</v>
      </c>
      <c r="Y75" s="22">
        <f t="shared" si="70"/>
        <v>0</v>
      </c>
      <c r="Z75" s="22">
        <f t="shared" si="70"/>
        <v>0</v>
      </c>
      <c r="AA75" s="22">
        <f t="shared" si="70"/>
        <v>0</v>
      </c>
      <c r="AB75" s="22">
        <f t="shared" si="70"/>
        <v>0</v>
      </c>
      <c r="AC75" s="22">
        <f t="shared" si="70"/>
        <v>0</v>
      </c>
      <c r="AD75" s="22">
        <f t="shared" si="70"/>
        <v>0</v>
      </c>
      <c r="AE75" s="22">
        <f t="shared" si="70"/>
        <v>0</v>
      </c>
      <c r="AF75" s="22">
        <f t="shared" si="70"/>
        <v>0</v>
      </c>
      <c r="AG75" s="22">
        <f t="shared" si="70"/>
        <v>0</v>
      </c>
      <c r="AH75" s="22">
        <f t="shared" si="70"/>
        <v>0</v>
      </c>
      <c r="AI75" s="22">
        <f t="shared" si="70"/>
        <v>0</v>
      </c>
      <c r="AJ75" s="22">
        <f t="shared" si="70"/>
        <v>0</v>
      </c>
      <c r="AK75" s="22">
        <f t="shared" si="70"/>
        <v>0</v>
      </c>
      <c r="AL75" s="22">
        <f t="shared" si="70"/>
        <v>0</v>
      </c>
      <c r="AM75" s="22">
        <f t="shared" si="70"/>
        <v>0</v>
      </c>
      <c r="AN75" s="22">
        <f t="shared" si="70"/>
        <v>0</v>
      </c>
      <c r="AO75" s="22">
        <f t="shared" si="70"/>
        <v>0</v>
      </c>
      <c r="AP75" s="22">
        <f t="shared" ref="AP75:BU75" si="71">IF($E75=AP5,1,0)</f>
        <v>0</v>
      </c>
      <c r="AQ75" s="22">
        <f t="shared" si="71"/>
        <v>0</v>
      </c>
      <c r="AR75" s="22">
        <f t="shared" si="71"/>
        <v>0</v>
      </c>
      <c r="AS75" s="22">
        <f t="shared" si="71"/>
        <v>0</v>
      </c>
      <c r="AT75" s="22">
        <f t="shared" si="71"/>
        <v>0</v>
      </c>
      <c r="AU75" s="22">
        <f t="shared" si="71"/>
        <v>0</v>
      </c>
      <c r="AV75" s="22">
        <f t="shared" si="71"/>
        <v>0</v>
      </c>
      <c r="AW75" s="22">
        <f t="shared" si="71"/>
        <v>0</v>
      </c>
      <c r="AX75" s="22">
        <f t="shared" si="71"/>
        <v>0</v>
      </c>
      <c r="AY75" s="22">
        <f t="shared" si="71"/>
        <v>0</v>
      </c>
      <c r="AZ75" s="22">
        <f t="shared" si="71"/>
        <v>0</v>
      </c>
      <c r="BA75" s="22">
        <f t="shared" si="71"/>
        <v>0</v>
      </c>
      <c r="BB75" s="22">
        <f t="shared" si="71"/>
        <v>0</v>
      </c>
      <c r="BC75" s="22">
        <f t="shared" si="71"/>
        <v>0</v>
      </c>
      <c r="BD75" s="22">
        <f t="shared" si="71"/>
        <v>0</v>
      </c>
      <c r="BE75" s="22">
        <f t="shared" si="71"/>
        <v>0</v>
      </c>
      <c r="BF75" s="22">
        <f t="shared" si="71"/>
        <v>0</v>
      </c>
      <c r="BG75" s="22">
        <f t="shared" si="71"/>
        <v>0</v>
      </c>
      <c r="BH75" s="22">
        <f t="shared" si="71"/>
        <v>0</v>
      </c>
      <c r="BI75" s="22">
        <f t="shared" si="71"/>
        <v>0</v>
      </c>
      <c r="BJ75" s="22">
        <f t="shared" si="71"/>
        <v>0</v>
      </c>
      <c r="BK75" s="22">
        <f t="shared" si="71"/>
        <v>0</v>
      </c>
      <c r="BL75" s="22">
        <f t="shared" si="71"/>
        <v>0</v>
      </c>
      <c r="BM75" s="22">
        <f t="shared" si="71"/>
        <v>0</v>
      </c>
      <c r="BN75" s="22">
        <f t="shared" si="71"/>
        <v>0</v>
      </c>
      <c r="BO75" s="22">
        <f t="shared" si="71"/>
        <v>0</v>
      </c>
      <c r="BP75" s="22">
        <f t="shared" si="71"/>
        <v>0</v>
      </c>
      <c r="BQ75" s="22">
        <f t="shared" si="71"/>
        <v>0</v>
      </c>
      <c r="BR75" s="22">
        <f t="shared" si="71"/>
        <v>0</v>
      </c>
      <c r="BS75" s="22">
        <f t="shared" si="71"/>
        <v>0</v>
      </c>
      <c r="BT75" s="22">
        <f t="shared" si="71"/>
        <v>0</v>
      </c>
      <c r="BU75" s="22">
        <f t="shared" si="71"/>
        <v>0</v>
      </c>
      <c r="BV75" s="22">
        <f t="shared" ref="BV75:DA75" si="72">IF($E75=BV5,1,0)</f>
        <v>0</v>
      </c>
      <c r="BW75" s="22">
        <f t="shared" si="72"/>
        <v>0</v>
      </c>
      <c r="BX75" s="22">
        <f t="shared" si="72"/>
        <v>0</v>
      </c>
      <c r="BY75" s="22">
        <f t="shared" si="72"/>
        <v>0</v>
      </c>
      <c r="BZ75" s="22">
        <f t="shared" si="72"/>
        <v>0</v>
      </c>
      <c r="CA75" s="22">
        <f t="shared" si="72"/>
        <v>0</v>
      </c>
      <c r="CB75" s="22">
        <f t="shared" si="72"/>
        <v>0</v>
      </c>
      <c r="CC75" s="22">
        <f t="shared" si="72"/>
        <v>0</v>
      </c>
      <c r="CD75" s="22">
        <f t="shared" si="72"/>
        <v>0</v>
      </c>
      <c r="CE75" s="22">
        <f t="shared" si="72"/>
        <v>0</v>
      </c>
      <c r="CF75" s="22">
        <f t="shared" si="72"/>
        <v>0</v>
      </c>
      <c r="CG75" s="22">
        <f t="shared" si="72"/>
        <v>0</v>
      </c>
      <c r="CH75" s="22">
        <f t="shared" si="72"/>
        <v>0</v>
      </c>
      <c r="CI75" s="22">
        <f t="shared" si="72"/>
        <v>0</v>
      </c>
      <c r="CJ75" s="22">
        <f t="shared" si="72"/>
        <v>0</v>
      </c>
      <c r="CK75" s="22">
        <f t="shared" si="72"/>
        <v>0</v>
      </c>
      <c r="CL75" s="22">
        <f t="shared" si="72"/>
        <v>0</v>
      </c>
      <c r="CM75" s="22">
        <f t="shared" si="72"/>
        <v>0</v>
      </c>
      <c r="CN75" s="22">
        <f t="shared" si="72"/>
        <v>0</v>
      </c>
      <c r="CO75" s="22">
        <f t="shared" si="72"/>
        <v>0</v>
      </c>
      <c r="CP75" s="22">
        <f t="shared" si="72"/>
        <v>0</v>
      </c>
      <c r="CQ75" s="22">
        <f t="shared" si="72"/>
        <v>0</v>
      </c>
      <c r="CR75" s="22">
        <f t="shared" si="72"/>
        <v>0</v>
      </c>
      <c r="CS75" s="22">
        <f t="shared" si="72"/>
        <v>0</v>
      </c>
      <c r="CT75" s="22">
        <f t="shared" si="72"/>
        <v>0</v>
      </c>
      <c r="CU75" s="22">
        <f t="shared" si="72"/>
        <v>0</v>
      </c>
      <c r="CV75" s="22">
        <f t="shared" si="72"/>
        <v>0</v>
      </c>
      <c r="CW75" s="22">
        <f t="shared" si="72"/>
        <v>0</v>
      </c>
      <c r="CX75" s="22">
        <f t="shared" si="72"/>
        <v>0</v>
      </c>
      <c r="CY75" s="22">
        <f t="shared" si="72"/>
        <v>0</v>
      </c>
      <c r="CZ75" s="22">
        <f t="shared" si="72"/>
        <v>0</v>
      </c>
      <c r="DA75" s="22">
        <f t="shared" si="72"/>
        <v>0</v>
      </c>
      <c r="DB75" s="22">
        <f t="shared" ref="DB75:DY75" si="73">IF($E75=DB5,1,0)</f>
        <v>0</v>
      </c>
      <c r="DC75" s="22">
        <f t="shared" si="73"/>
        <v>0</v>
      </c>
      <c r="DD75" s="22">
        <f t="shared" si="73"/>
        <v>0</v>
      </c>
      <c r="DE75" s="22">
        <f t="shared" si="73"/>
        <v>0</v>
      </c>
      <c r="DF75" s="22">
        <f t="shared" si="73"/>
        <v>0</v>
      </c>
      <c r="DG75" s="22">
        <f t="shared" si="73"/>
        <v>0</v>
      </c>
      <c r="DH75" s="22">
        <f t="shared" si="73"/>
        <v>0</v>
      </c>
      <c r="DI75" s="22">
        <f t="shared" si="73"/>
        <v>0</v>
      </c>
      <c r="DJ75" s="22">
        <f t="shared" si="73"/>
        <v>0</v>
      </c>
      <c r="DK75" s="22">
        <f t="shared" si="73"/>
        <v>0</v>
      </c>
      <c r="DL75" s="22">
        <f t="shared" si="73"/>
        <v>0</v>
      </c>
      <c r="DM75" s="22">
        <f t="shared" si="73"/>
        <v>0</v>
      </c>
      <c r="DN75" s="22">
        <f t="shared" si="73"/>
        <v>0</v>
      </c>
      <c r="DO75" s="22">
        <f t="shared" si="73"/>
        <v>0</v>
      </c>
      <c r="DP75" s="22">
        <f t="shared" si="73"/>
        <v>0</v>
      </c>
      <c r="DQ75" s="22">
        <f t="shared" si="73"/>
        <v>0</v>
      </c>
      <c r="DR75" s="22">
        <f t="shared" si="73"/>
        <v>0</v>
      </c>
      <c r="DS75" s="22">
        <f t="shared" si="73"/>
        <v>0</v>
      </c>
      <c r="DT75" s="22">
        <f t="shared" si="73"/>
        <v>0</v>
      </c>
      <c r="DU75" s="22">
        <f t="shared" si="73"/>
        <v>0</v>
      </c>
      <c r="DV75" s="22">
        <f t="shared" si="73"/>
        <v>0</v>
      </c>
      <c r="DW75" s="22">
        <f t="shared" si="73"/>
        <v>0</v>
      </c>
      <c r="DX75" s="22">
        <f t="shared" si="73"/>
        <v>0</v>
      </c>
      <c r="DY75" s="22">
        <f t="shared" si="73"/>
        <v>0</v>
      </c>
    </row>
    <row r="76" spans="3:129" ht="15">
      <c r="C76" s="3" t="s">
        <v>268</v>
      </c>
      <c r="D76" s="8"/>
    </row>
    <row r="77" spans="3:129">
      <c r="C77" s="24" t="s">
        <v>261</v>
      </c>
      <c r="D77" s="133" t="s">
        <v>237</v>
      </c>
      <c r="J77" s="140">
        <f>I80</f>
        <v>0</v>
      </c>
      <c r="K77" s="140">
        <f t="shared" ref="K77:BV77" si="74">J80</f>
        <v>0</v>
      </c>
      <c r="L77" s="140">
        <f t="shared" si="74"/>
        <v>800.0627896745591</v>
      </c>
      <c r="M77" s="140">
        <f t="shared" si="74"/>
        <v>1485.3780065180508</v>
      </c>
      <c r="N77" s="140">
        <f t="shared" si="74"/>
        <v>2360.335623635709</v>
      </c>
      <c r="O77" s="140">
        <f t="shared" si="74"/>
        <v>2943.6827435286459</v>
      </c>
      <c r="P77" s="140">
        <f t="shared" si="74"/>
        <v>0</v>
      </c>
      <c r="Q77" s="140">
        <f t="shared" si="74"/>
        <v>0</v>
      </c>
      <c r="R77" s="140">
        <f t="shared" si="74"/>
        <v>0</v>
      </c>
      <c r="S77" s="140">
        <f t="shared" si="74"/>
        <v>0</v>
      </c>
      <c r="T77" s="140">
        <f t="shared" si="74"/>
        <v>0</v>
      </c>
      <c r="U77" s="140">
        <f t="shared" si="74"/>
        <v>0</v>
      </c>
      <c r="V77" s="140">
        <f t="shared" si="74"/>
        <v>0</v>
      </c>
      <c r="W77" s="140">
        <f t="shared" si="74"/>
        <v>0</v>
      </c>
      <c r="X77" s="140">
        <f t="shared" si="74"/>
        <v>0</v>
      </c>
      <c r="Y77" s="140">
        <f t="shared" si="74"/>
        <v>0</v>
      </c>
      <c r="Z77" s="140">
        <f t="shared" si="74"/>
        <v>0</v>
      </c>
      <c r="AA77" s="140">
        <f t="shared" si="74"/>
        <v>0</v>
      </c>
      <c r="AB77" s="140">
        <f t="shared" si="74"/>
        <v>0</v>
      </c>
      <c r="AC77" s="140">
        <f t="shared" si="74"/>
        <v>0</v>
      </c>
      <c r="AD77" s="140">
        <f t="shared" si="74"/>
        <v>0</v>
      </c>
      <c r="AE77" s="140">
        <f t="shared" si="74"/>
        <v>0</v>
      </c>
      <c r="AF77" s="140">
        <f t="shared" si="74"/>
        <v>0</v>
      </c>
      <c r="AG77" s="140">
        <f t="shared" si="74"/>
        <v>0</v>
      </c>
      <c r="AH77" s="140">
        <f t="shared" si="74"/>
        <v>0</v>
      </c>
      <c r="AI77" s="140">
        <f t="shared" si="74"/>
        <v>0</v>
      </c>
      <c r="AJ77" s="140">
        <f t="shared" si="74"/>
        <v>0</v>
      </c>
      <c r="AK77" s="140">
        <f t="shared" si="74"/>
        <v>0</v>
      </c>
      <c r="AL77" s="140">
        <f t="shared" si="74"/>
        <v>0</v>
      </c>
      <c r="AM77" s="140">
        <f t="shared" si="74"/>
        <v>0</v>
      </c>
      <c r="AN77" s="140">
        <f t="shared" si="74"/>
        <v>0</v>
      </c>
      <c r="AO77" s="140">
        <f t="shared" si="74"/>
        <v>0</v>
      </c>
      <c r="AP77" s="140">
        <f t="shared" si="74"/>
        <v>0</v>
      </c>
      <c r="AQ77" s="140">
        <f t="shared" si="74"/>
        <v>0</v>
      </c>
      <c r="AR77" s="140">
        <f t="shared" si="74"/>
        <v>0</v>
      </c>
      <c r="AS77" s="140">
        <f t="shared" si="74"/>
        <v>0</v>
      </c>
      <c r="AT77" s="140">
        <f t="shared" si="74"/>
        <v>0</v>
      </c>
      <c r="AU77" s="140">
        <f t="shared" si="74"/>
        <v>0</v>
      </c>
      <c r="AV77" s="140">
        <f t="shared" si="74"/>
        <v>0</v>
      </c>
      <c r="AW77" s="140">
        <f t="shared" si="74"/>
        <v>0</v>
      </c>
      <c r="AX77" s="140">
        <f t="shared" si="74"/>
        <v>0</v>
      </c>
      <c r="AY77" s="140">
        <f t="shared" si="74"/>
        <v>0</v>
      </c>
      <c r="AZ77" s="140">
        <f t="shared" si="74"/>
        <v>0</v>
      </c>
      <c r="BA77" s="140">
        <f t="shared" si="74"/>
        <v>0</v>
      </c>
      <c r="BB77" s="140">
        <f t="shared" si="74"/>
        <v>0</v>
      </c>
      <c r="BC77" s="140">
        <f t="shared" si="74"/>
        <v>0</v>
      </c>
      <c r="BD77" s="140">
        <f t="shared" si="74"/>
        <v>0</v>
      </c>
      <c r="BE77" s="140">
        <f t="shared" si="74"/>
        <v>0</v>
      </c>
      <c r="BF77" s="140">
        <f t="shared" si="74"/>
        <v>0</v>
      </c>
      <c r="BG77" s="140">
        <f t="shared" si="74"/>
        <v>0</v>
      </c>
      <c r="BH77" s="140">
        <f t="shared" si="74"/>
        <v>0</v>
      </c>
      <c r="BI77" s="140">
        <f t="shared" si="74"/>
        <v>0</v>
      </c>
      <c r="BJ77" s="140">
        <f t="shared" si="74"/>
        <v>0</v>
      </c>
      <c r="BK77" s="140">
        <f t="shared" si="74"/>
        <v>0</v>
      </c>
      <c r="BL77" s="140">
        <f t="shared" si="74"/>
        <v>0</v>
      </c>
      <c r="BM77" s="140">
        <f t="shared" si="74"/>
        <v>0</v>
      </c>
      <c r="BN77" s="140">
        <f t="shared" si="74"/>
        <v>0</v>
      </c>
      <c r="BO77" s="140">
        <f t="shared" si="74"/>
        <v>0</v>
      </c>
      <c r="BP77" s="140">
        <f t="shared" si="74"/>
        <v>0</v>
      </c>
      <c r="BQ77" s="140">
        <f t="shared" si="74"/>
        <v>0</v>
      </c>
      <c r="BR77" s="140">
        <f t="shared" si="74"/>
        <v>0</v>
      </c>
      <c r="BS77" s="140">
        <f t="shared" si="74"/>
        <v>0</v>
      </c>
      <c r="BT77" s="140">
        <f t="shared" si="74"/>
        <v>0</v>
      </c>
      <c r="BU77" s="140">
        <f t="shared" si="74"/>
        <v>0</v>
      </c>
      <c r="BV77" s="140">
        <f t="shared" si="74"/>
        <v>0</v>
      </c>
      <c r="BW77" s="140">
        <f t="shared" ref="BW77:DY77" si="75">BV80</f>
        <v>0</v>
      </c>
      <c r="BX77" s="140">
        <f t="shared" si="75"/>
        <v>0</v>
      </c>
      <c r="BY77" s="140">
        <f t="shared" si="75"/>
        <v>0</v>
      </c>
      <c r="BZ77" s="140">
        <f t="shared" si="75"/>
        <v>0</v>
      </c>
      <c r="CA77" s="140">
        <f t="shared" si="75"/>
        <v>0</v>
      </c>
      <c r="CB77" s="140">
        <f t="shared" si="75"/>
        <v>0</v>
      </c>
      <c r="CC77" s="140">
        <f t="shared" si="75"/>
        <v>0</v>
      </c>
      <c r="CD77" s="140">
        <f t="shared" si="75"/>
        <v>0</v>
      </c>
      <c r="CE77" s="140">
        <f t="shared" si="75"/>
        <v>0</v>
      </c>
      <c r="CF77" s="140">
        <f t="shared" si="75"/>
        <v>0</v>
      </c>
      <c r="CG77" s="140">
        <f t="shared" si="75"/>
        <v>0</v>
      </c>
      <c r="CH77" s="140">
        <f t="shared" si="75"/>
        <v>0</v>
      </c>
      <c r="CI77" s="140">
        <f t="shared" si="75"/>
        <v>0</v>
      </c>
      <c r="CJ77" s="140">
        <f t="shared" si="75"/>
        <v>0</v>
      </c>
      <c r="CK77" s="140">
        <f t="shared" si="75"/>
        <v>0</v>
      </c>
      <c r="CL77" s="140">
        <f t="shared" si="75"/>
        <v>0</v>
      </c>
      <c r="CM77" s="140">
        <f t="shared" si="75"/>
        <v>0</v>
      </c>
      <c r="CN77" s="140">
        <f t="shared" si="75"/>
        <v>0</v>
      </c>
      <c r="CO77" s="140">
        <f t="shared" si="75"/>
        <v>0</v>
      </c>
      <c r="CP77" s="140">
        <f t="shared" si="75"/>
        <v>0</v>
      </c>
      <c r="CQ77" s="140">
        <f t="shared" si="75"/>
        <v>0</v>
      </c>
      <c r="CR77" s="140">
        <f t="shared" si="75"/>
        <v>0</v>
      </c>
      <c r="CS77" s="140">
        <f t="shared" si="75"/>
        <v>0</v>
      </c>
      <c r="CT77" s="140">
        <f t="shared" si="75"/>
        <v>0</v>
      </c>
      <c r="CU77" s="140">
        <f t="shared" si="75"/>
        <v>0</v>
      </c>
      <c r="CV77" s="140">
        <f t="shared" si="75"/>
        <v>0</v>
      </c>
      <c r="CW77" s="140">
        <f t="shared" si="75"/>
        <v>0</v>
      </c>
      <c r="CX77" s="140">
        <f t="shared" si="75"/>
        <v>0</v>
      </c>
      <c r="CY77" s="140">
        <f t="shared" si="75"/>
        <v>0</v>
      </c>
      <c r="CZ77" s="140">
        <f t="shared" si="75"/>
        <v>0</v>
      </c>
      <c r="DA77" s="140">
        <f t="shared" si="75"/>
        <v>0</v>
      </c>
      <c r="DB77" s="140">
        <f t="shared" si="75"/>
        <v>0</v>
      </c>
      <c r="DC77" s="140">
        <f t="shared" si="75"/>
        <v>0</v>
      </c>
      <c r="DD77" s="140">
        <f t="shared" si="75"/>
        <v>0</v>
      </c>
      <c r="DE77" s="140">
        <f t="shared" si="75"/>
        <v>0</v>
      </c>
      <c r="DF77" s="140">
        <f t="shared" si="75"/>
        <v>0</v>
      </c>
      <c r="DG77" s="140">
        <f t="shared" si="75"/>
        <v>0</v>
      </c>
      <c r="DH77" s="140">
        <f t="shared" si="75"/>
        <v>0</v>
      </c>
      <c r="DI77" s="140">
        <f t="shared" si="75"/>
        <v>0</v>
      </c>
      <c r="DJ77" s="140">
        <f t="shared" si="75"/>
        <v>0</v>
      </c>
      <c r="DK77" s="140">
        <f t="shared" si="75"/>
        <v>0</v>
      </c>
      <c r="DL77" s="140">
        <f t="shared" si="75"/>
        <v>0</v>
      </c>
      <c r="DM77" s="140">
        <f t="shared" si="75"/>
        <v>0</v>
      </c>
      <c r="DN77" s="140">
        <f t="shared" si="75"/>
        <v>0</v>
      </c>
      <c r="DO77" s="140">
        <f t="shared" si="75"/>
        <v>0</v>
      </c>
      <c r="DP77" s="140">
        <f t="shared" si="75"/>
        <v>0</v>
      </c>
      <c r="DQ77" s="140">
        <f t="shared" si="75"/>
        <v>0</v>
      </c>
      <c r="DR77" s="140">
        <f t="shared" si="75"/>
        <v>0</v>
      </c>
      <c r="DS77" s="140">
        <f t="shared" si="75"/>
        <v>0</v>
      </c>
      <c r="DT77" s="140">
        <f t="shared" si="75"/>
        <v>0</v>
      </c>
      <c r="DU77" s="140">
        <f t="shared" si="75"/>
        <v>0</v>
      </c>
      <c r="DV77" s="140">
        <f t="shared" si="75"/>
        <v>0</v>
      </c>
      <c r="DW77" s="140">
        <f t="shared" si="75"/>
        <v>0</v>
      </c>
      <c r="DX77" s="140">
        <f t="shared" si="75"/>
        <v>0</v>
      </c>
      <c r="DY77" s="140">
        <f t="shared" si="75"/>
        <v>0</v>
      </c>
    </row>
    <row r="78" spans="3:129">
      <c r="C78" s="24" t="s">
        <v>269</v>
      </c>
      <c r="D78" s="133" t="s">
        <v>237</v>
      </c>
      <c r="I78" s="163">
        <f t="shared" ref="I78:I79" si="76">SUM(J78:DY78)</f>
        <v>3198.4494552683036</v>
      </c>
      <c r="J78" s="178">
        <f t="shared" ref="J78:AO78" si="77">-J58</f>
        <v>0</v>
      </c>
      <c r="K78" s="178">
        <f t="shared" si="77"/>
        <v>800.0627896745591</v>
      </c>
      <c r="L78" s="178">
        <f t="shared" si="77"/>
        <v>685.31521684349173</v>
      </c>
      <c r="M78" s="178">
        <f t="shared" si="77"/>
        <v>874.95761711765829</v>
      </c>
      <c r="N78" s="178">
        <f t="shared" si="77"/>
        <v>583.3471198929368</v>
      </c>
      <c r="O78" s="178">
        <f t="shared" si="77"/>
        <v>254.76671173965772</v>
      </c>
      <c r="P78" s="178">
        <f t="shared" si="77"/>
        <v>0</v>
      </c>
      <c r="Q78" s="178">
        <f t="shared" si="77"/>
        <v>0</v>
      </c>
      <c r="R78" s="178">
        <f t="shared" si="77"/>
        <v>0</v>
      </c>
      <c r="S78" s="178">
        <f t="shared" si="77"/>
        <v>0</v>
      </c>
      <c r="T78" s="178">
        <f t="shared" si="77"/>
        <v>0</v>
      </c>
      <c r="U78" s="178">
        <f t="shared" si="77"/>
        <v>0</v>
      </c>
      <c r="V78" s="178">
        <f t="shared" si="77"/>
        <v>0</v>
      </c>
      <c r="W78" s="178">
        <f t="shared" si="77"/>
        <v>0</v>
      </c>
      <c r="X78" s="178">
        <f t="shared" si="77"/>
        <v>0</v>
      </c>
      <c r="Y78" s="178">
        <f t="shared" si="77"/>
        <v>0</v>
      </c>
      <c r="Z78" s="178">
        <f t="shared" si="77"/>
        <v>0</v>
      </c>
      <c r="AA78" s="178">
        <f t="shared" si="77"/>
        <v>0</v>
      </c>
      <c r="AB78" s="178">
        <f t="shared" si="77"/>
        <v>0</v>
      </c>
      <c r="AC78" s="178">
        <f t="shared" si="77"/>
        <v>0</v>
      </c>
      <c r="AD78" s="178">
        <f t="shared" si="77"/>
        <v>0</v>
      </c>
      <c r="AE78" s="178">
        <f t="shared" si="77"/>
        <v>0</v>
      </c>
      <c r="AF78" s="178">
        <f t="shared" si="77"/>
        <v>0</v>
      </c>
      <c r="AG78" s="178">
        <f t="shared" si="77"/>
        <v>0</v>
      </c>
      <c r="AH78" s="178">
        <f t="shared" si="77"/>
        <v>0</v>
      </c>
      <c r="AI78" s="178">
        <f t="shared" si="77"/>
        <v>0</v>
      </c>
      <c r="AJ78" s="178">
        <f t="shared" si="77"/>
        <v>0</v>
      </c>
      <c r="AK78" s="178">
        <f t="shared" si="77"/>
        <v>0</v>
      </c>
      <c r="AL78" s="178">
        <f t="shared" si="77"/>
        <v>0</v>
      </c>
      <c r="AM78" s="178">
        <f t="shared" si="77"/>
        <v>0</v>
      </c>
      <c r="AN78" s="178">
        <f t="shared" si="77"/>
        <v>0</v>
      </c>
      <c r="AO78" s="178">
        <f t="shared" si="77"/>
        <v>0</v>
      </c>
      <c r="AP78" s="178">
        <f t="shared" ref="AP78:BU78" si="78">-AP58</f>
        <v>0</v>
      </c>
      <c r="AQ78" s="178">
        <f t="shared" si="78"/>
        <v>0</v>
      </c>
      <c r="AR78" s="178">
        <f t="shared" si="78"/>
        <v>0</v>
      </c>
      <c r="AS78" s="178">
        <f t="shared" si="78"/>
        <v>0</v>
      </c>
      <c r="AT78" s="178">
        <f t="shared" si="78"/>
        <v>0</v>
      </c>
      <c r="AU78" s="178">
        <f t="shared" si="78"/>
        <v>0</v>
      </c>
      <c r="AV78" s="178">
        <f t="shared" si="78"/>
        <v>0</v>
      </c>
      <c r="AW78" s="178">
        <f t="shared" si="78"/>
        <v>0</v>
      </c>
      <c r="AX78" s="178">
        <f t="shared" si="78"/>
        <v>0</v>
      </c>
      <c r="AY78" s="178">
        <f t="shared" si="78"/>
        <v>0</v>
      </c>
      <c r="AZ78" s="178">
        <f t="shared" si="78"/>
        <v>0</v>
      </c>
      <c r="BA78" s="178">
        <f t="shared" si="78"/>
        <v>0</v>
      </c>
      <c r="BB78" s="178">
        <f t="shared" si="78"/>
        <v>0</v>
      </c>
      <c r="BC78" s="178">
        <f t="shared" si="78"/>
        <v>0</v>
      </c>
      <c r="BD78" s="178">
        <f t="shared" si="78"/>
        <v>0</v>
      </c>
      <c r="BE78" s="178">
        <f t="shared" si="78"/>
        <v>0</v>
      </c>
      <c r="BF78" s="178">
        <f t="shared" si="78"/>
        <v>0</v>
      </c>
      <c r="BG78" s="178">
        <f t="shared" si="78"/>
        <v>0</v>
      </c>
      <c r="BH78" s="178">
        <f t="shared" si="78"/>
        <v>0</v>
      </c>
      <c r="BI78" s="178">
        <f t="shared" si="78"/>
        <v>0</v>
      </c>
      <c r="BJ78" s="178">
        <f t="shared" si="78"/>
        <v>0</v>
      </c>
      <c r="BK78" s="178">
        <f t="shared" si="78"/>
        <v>0</v>
      </c>
      <c r="BL78" s="178">
        <f t="shared" si="78"/>
        <v>0</v>
      </c>
      <c r="BM78" s="178">
        <f t="shared" si="78"/>
        <v>0</v>
      </c>
      <c r="BN78" s="178">
        <f t="shared" si="78"/>
        <v>0</v>
      </c>
      <c r="BO78" s="178">
        <f t="shared" si="78"/>
        <v>0</v>
      </c>
      <c r="BP78" s="178">
        <f t="shared" si="78"/>
        <v>0</v>
      </c>
      <c r="BQ78" s="178">
        <f t="shared" si="78"/>
        <v>0</v>
      </c>
      <c r="BR78" s="178">
        <f t="shared" si="78"/>
        <v>0</v>
      </c>
      <c r="BS78" s="178">
        <f t="shared" si="78"/>
        <v>0</v>
      </c>
      <c r="BT78" s="178">
        <f t="shared" si="78"/>
        <v>0</v>
      </c>
      <c r="BU78" s="178">
        <f t="shared" si="78"/>
        <v>0</v>
      </c>
      <c r="BV78" s="178">
        <f t="shared" ref="BV78:DA78" si="79">-BV58</f>
        <v>0</v>
      </c>
      <c r="BW78" s="178">
        <f t="shared" si="79"/>
        <v>0</v>
      </c>
      <c r="BX78" s="178">
        <f t="shared" si="79"/>
        <v>0</v>
      </c>
      <c r="BY78" s="178">
        <f t="shared" si="79"/>
        <v>0</v>
      </c>
      <c r="BZ78" s="178">
        <f t="shared" si="79"/>
        <v>0</v>
      </c>
      <c r="CA78" s="178">
        <f t="shared" si="79"/>
        <v>0</v>
      </c>
      <c r="CB78" s="178">
        <f t="shared" si="79"/>
        <v>0</v>
      </c>
      <c r="CC78" s="178">
        <f t="shared" si="79"/>
        <v>0</v>
      </c>
      <c r="CD78" s="178">
        <f t="shared" si="79"/>
        <v>0</v>
      </c>
      <c r="CE78" s="178">
        <f t="shared" si="79"/>
        <v>0</v>
      </c>
      <c r="CF78" s="178">
        <f t="shared" si="79"/>
        <v>0</v>
      </c>
      <c r="CG78" s="178">
        <f t="shared" si="79"/>
        <v>0</v>
      </c>
      <c r="CH78" s="178">
        <f t="shared" si="79"/>
        <v>0</v>
      </c>
      <c r="CI78" s="178">
        <f t="shared" si="79"/>
        <v>0</v>
      </c>
      <c r="CJ78" s="178">
        <f t="shared" si="79"/>
        <v>0</v>
      </c>
      <c r="CK78" s="178">
        <f t="shared" si="79"/>
        <v>0</v>
      </c>
      <c r="CL78" s="178">
        <f t="shared" si="79"/>
        <v>0</v>
      </c>
      <c r="CM78" s="178">
        <f t="shared" si="79"/>
        <v>0</v>
      </c>
      <c r="CN78" s="178">
        <f t="shared" si="79"/>
        <v>0</v>
      </c>
      <c r="CO78" s="178">
        <f t="shared" si="79"/>
        <v>0</v>
      </c>
      <c r="CP78" s="178">
        <f t="shared" si="79"/>
        <v>0</v>
      </c>
      <c r="CQ78" s="178">
        <f t="shared" si="79"/>
        <v>0</v>
      </c>
      <c r="CR78" s="178">
        <f t="shared" si="79"/>
        <v>0</v>
      </c>
      <c r="CS78" s="178">
        <f t="shared" si="79"/>
        <v>0</v>
      </c>
      <c r="CT78" s="178">
        <f t="shared" si="79"/>
        <v>0</v>
      </c>
      <c r="CU78" s="178">
        <f t="shared" si="79"/>
        <v>0</v>
      </c>
      <c r="CV78" s="178">
        <f t="shared" si="79"/>
        <v>0</v>
      </c>
      <c r="CW78" s="178">
        <f t="shared" si="79"/>
        <v>0</v>
      </c>
      <c r="CX78" s="178">
        <f t="shared" si="79"/>
        <v>0</v>
      </c>
      <c r="CY78" s="178">
        <f t="shared" si="79"/>
        <v>0</v>
      </c>
      <c r="CZ78" s="178">
        <f t="shared" si="79"/>
        <v>0</v>
      </c>
      <c r="DA78" s="178">
        <f t="shared" si="79"/>
        <v>0</v>
      </c>
      <c r="DB78" s="178">
        <f t="shared" ref="DB78:DY78" si="80">-DB58</f>
        <v>0</v>
      </c>
      <c r="DC78" s="178">
        <f t="shared" si="80"/>
        <v>0</v>
      </c>
      <c r="DD78" s="178">
        <f t="shared" si="80"/>
        <v>0</v>
      </c>
      <c r="DE78" s="178">
        <f t="shared" si="80"/>
        <v>0</v>
      </c>
      <c r="DF78" s="178">
        <f t="shared" si="80"/>
        <v>0</v>
      </c>
      <c r="DG78" s="178">
        <f t="shared" si="80"/>
        <v>0</v>
      </c>
      <c r="DH78" s="178">
        <f t="shared" si="80"/>
        <v>0</v>
      </c>
      <c r="DI78" s="178">
        <f t="shared" si="80"/>
        <v>0</v>
      </c>
      <c r="DJ78" s="178">
        <f t="shared" si="80"/>
        <v>0</v>
      </c>
      <c r="DK78" s="178">
        <f t="shared" si="80"/>
        <v>0</v>
      </c>
      <c r="DL78" s="178">
        <f t="shared" si="80"/>
        <v>0</v>
      </c>
      <c r="DM78" s="178">
        <f t="shared" si="80"/>
        <v>0</v>
      </c>
      <c r="DN78" s="178">
        <f t="shared" si="80"/>
        <v>0</v>
      </c>
      <c r="DO78" s="178">
        <f t="shared" si="80"/>
        <v>0</v>
      </c>
      <c r="DP78" s="178">
        <f t="shared" si="80"/>
        <v>0</v>
      </c>
      <c r="DQ78" s="178">
        <f t="shared" si="80"/>
        <v>0</v>
      </c>
      <c r="DR78" s="178">
        <f t="shared" si="80"/>
        <v>0</v>
      </c>
      <c r="DS78" s="178">
        <f t="shared" si="80"/>
        <v>0</v>
      </c>
      <c r="DT78" s="178">
        <f t="shared" si="80"/>
        <v>0</v>
      </c>
      <c r="DU78" s="178">
        <f t="shared" si="80"/>
        <v>0</v>
      </c>
      <c r="DV78" s="178">
        <f t="shared" si="80"/>
        <v>0</v>
      </c>
      <c r="DW78" s="178">
        <f t="shared" si="80"/>
        <v>0</v>
      </c>
      <c r="DX78" s="178">
        <f t="shared" si="80"/>
        <v>0</v>
      </c>
      <c r="DY78" s="178">
        <f t="shared" si="80"/>
        <v>0</v>
      </c>
    </row>
    <row r="79" spans="3:129">
      <c r="C79" s="24" t="s">
        <v>270</v>
      </c>
      <c r="D79" s="133" t="s">
        <v>237</v>
      </c>
      <c r="I79" s="163">
        <f t="shared" si="76"/>
        <v>-3198.4494552683036</v>
      </c>
      <c r="J79" s="175">
        <f>-(J77+J78)*J75</f>
        <v>0</v>
      </c>
      <c r="K79" s="175">
        <f t="shared" ref="K79:BV79" si="81">-(K77+K78)*K75</f>
        <v>0</v>
      </c>
      <c r="L79" s="175">
        <f t="shared" si="81"/>
        <v>0</v>
      </c>
      <c r="M79" s="175">
        <f t="shared" si="81"/>
        <v>0</v>
      </c>
      <c r="N79" s="175">
        <f t="shared" si="81"/>
        <v>0</v>
      </c>
      <c r="O79" s="175">
        <f t="shared" si="81"/>
        <v>-3198.4494552683036</v>
      </c>
      <c r="P79" s="175">
        <f t="shared" si="81"/>
        <v>0</v>
      </c>
      <c r="Q79" s="175">
        <f t="shared" si="81"/>
        <v>0</v>
      </c>
      <c r="R79" s="175">
        <f t="shared" si="81"/>
        <v>0</v>
      </c>
      <c r="S79" s="175">
        <f t="shared" si="81"/>
        <v>0</v>
      </c>
      <c r="T79" s="175">
        <f t="shared" si="81"/>
        <v>0</v>
      </c>
      <c r="U79" s="175">
        <f t="shared" si="81"/>
        <v>0</v>
      </c>
      <c r="V79" s="175">
        <f t="shared" si="81"/>
        <v>0</v>
      </c>
      <c r="W79" s="175">
        <f t="shared" si="81"/>
        <v>0</v>
      </c>
      <c r="X79" s="175">
        <f t="shared" si="81"/>
        <v>0</v>
      </c>
      <c r="Y79" s="175">
        <f t="shared" si="81"/>
        <v>0</v>
      </c>
      <c r="Z79" s="175">
        <f t="shared" si="81"/>
        <v>0</v>
      </c>
      <c r="AA79" s="175">
        <f t="shared" si="81"/>
        <v>0</v>
      </c>
      <c r="AB79" s="175">
        <f t="shared" si="81"/>
        <v>0</v>
      </c>
      <c r="AC79" s="175">
        <f t="shared" si="81"/>
        <v>0</v>
      </c>
      <c r="AD79" s="175">
        <f t="shared" si="81"/>
        <v>0</v>
      </c>
      <c r="AE79" s="175">
        <f t="shared" si="81"/>
        <v>0</v>
      </c>
      <c r="AF79" s="175">
        <f t="shared" si="81"/>
        <v>0</v>
      </c>
      <c r="AG79" s="175">
        <f t="shared" si="81"/>
        <v>0</v>
      </c>
      <c r="AH79" s="175">
        <f t="shared" si="81"/>
        <v>0</v>
      </c>
      <c r="AI79" s="175">
        <f t="shared" si="81"/>
        <v>0</v>
      </c>
      <c r="AJ79" s="175">
        <f t="shared" si="81"/>
        <v>0</v>
      </c>
      <c r="AK79" s="175">
        <f t="shared" si="81"/>
        <v>0</v>
      </c>
      <c r="AL79" s="175">
        <f t="shared" si="81"/>
        <v>0</v>
      </c>
      <c r="AM79" s="175">
        <f t="shared" si="81"/>
        <v>0</v>
      </c>
      <c r="AN79" s="175">
        <f t="shared" si="81"/>
        <v>0</v>
      </c>
      <c r="AO79" s="175">
        <f t="shared" si="81"/>
        <v>0</v>
      </c>
      <c r="AP79" s="175">
        <f t="shared" si="81"/>
        <v>0</v>
      </c>
      <c r="AQ79" s="175">
        <f t="shared" si="81"/>
        <v>0</v>
      </c>
      <c r="AR79" s="175">
        <f t="shared" si="81"/>
        <v>0</v>
      </c>
      <c r="AS79" s="175">
        <f t="shared" si="81"/>
        <v>0</v>
      </c>
      <c r="AT79" s="175">
        <f t="shared" si="81"/>
        <v>0</v>
      </c>
      <c r="AU79" s="175">
        <f t="shared" si="81"/>
        <v>0</v>
      </c>
      <c r="AV79" s="175">
        <f t="shared" si="81"/>
        <v>0</v>
      </c>
      <c r="AW79" s="175">
        <f t="shared" si="81"/>
        <v>0</v>
      </c>
      <c r="AX79" s="175">
        <f t="shared" si="81"/>
        <v>0</v>
      </c>
      <c r="AY79" s="175">
        <f t="shared" si="81"/>
        <v>0</v>
      </c>
      <c r="AZ79" s="175">
        <f t="shared" si="81"/>
        <v>0</v>
      </c>
      <c r="BA79" s="175">
        <f t="shared" si="81"/>
        <v>0</v>
      </c>
      <c r="BB79" s="175">
        <f t="shared" si="81"/>
        <v>0</v>
      </c>
      <c r="BC79" s="175">
        <f t="shared" si="81"/>
        <v>0</v>
      </c>
      <c r="BD79" s="175">
        <f t="shared" si="81"/>
        <v>0</v>
      </c>
      <c r="BE79" s="175">
        <f t="shared" si="81"/>
        <v>0</v>
      </c>
      <c r="BF79" s="175">
        <f t="shared" si="81"/>
        <v>0</v>
      </c>
      <c r="BG79" s="175">
        <f t="shared" si="81"/>
        <v>0</v>
      </c>
      <c r="BH79" s="175">
        <f t="shared" si="81"/>
        <v>0</v>
      </c>
      <c r="BI79" s="175">
        <f t="shared" si="81"/>
        <v>0</v>
      </c>
      <c r="BJ79" s="175">
        <f t="shared" si="81"/>
        <v>0</v>
      </c>
      <c r="BK79" s="175">
        <f t="shared" si="81"/>
        <v>0</v>
      </c>
      <c r="BL79" s="175">
        <f t="shared" si="81"/>
        <v>0</v>
      </c>
      <c r="BM79" s="175">
        <f t="shared" si="81"/>
        <v>0</v>
      </c>
      <c r="BN79" s="175">
        <f t="shared" si="81"/>
        <v>0</v>
      </c>
      <c r="BO79" s="175">
        <f t="shared" si="81"/>
        <v>0</v>
      </c>
      <c r="BP79" s="175">
        <f t="shared" si="81"/>
        <v>0</v>
      </c>
      <c r="BQ79" s="175">
        <f t="shared" si="81"/>
        <v>0</v>
      </c>
      <c r="BR79" s="175">
        <f t="shared" si="81"/>
        <v>0</v>
      </c>
      <c r="BS79" s="175">
        <f t="shared" si="81"/>
        <v>0</v>
      </c>
      <c r="BT79" s="175">
        <f t="shared" si="81"/>
        <v>0</v>
      </c>
      <c r="BU79" s="175">
        <f t="shared" si="81"/>
        <v>0</v>
      </c>
      <c r="BV79" s="175">
        <f t="shared" si="81"/>
        <v>0</v>
      </c>
      <c r="BW79" s="175">
        <f t="shared" ref="BW79:DY79" si="82">-(BW77+BW78)*BW75</f>
        <v>0</v>
      </c>
      <c r="BX79" s="175">
        <f t="shared" si="82"/>
        <v>0</v>
      </c>
      <c r="BY79" s="175">
        <f t="shared" si="82"/>
        <v>0</v>
      </c>
      <c r="BZ79" s="175">
        <f t="shared" si="82"/>
        <v>0</v>
      </c>
      <c r="CA79" s="175">
        <f t="shared" si="82"/>
        <v>0</v>
      </c>
      <c r="CB79" s="175">
        <f t="shared" si="82"/>
        <v>0</v>
      </c>
      <c r="CC79" s="175">
        <f t="shared" si="82"/>
        <v>0</v>
      </c>
      <c r="CD79" s="175">
        <f t="shared" si="82"/>
        <v>0</v>
      </c>
      <c r="CE79" s="175">
        <f t="shared" si="82"/>
        <v>0</v>
      </c>
      <c r="CF79" s="175">
        <f t="shared" si="82"/>
        <v>0</v>
      </c>
      <c r="CG79" s="175">
        <f t="shared" si="82"/>
        <v>0</v>
      </c>
      <c r="CH79" s="175">
        <f t="shared" si="82"/>
        <v>0</v>
      </c>
      <c r="CI79" s="175">
        <f t="shared" si="82"/>
        <v>0</v>
      </c>
      <c r="CJ79" s="175">
        <f t="shared" si="82"/>
        <v>0</v>
      </c>
      <c r="CK79" s="175">
        <f t="shared" si="82"/>
        <v>0</v>
      </c>
      <c r="CL79" s="175">
        <f t="shared" si="82"/>
        <v>0</v>
      </c>
      <c r="CM79" s="175">
        <f t="shared" si="82"/>
        <v>0</v>
      </c>
      <c r="CN79" s="175">
        <f t="shared" si="82"/>
        <v>0</v>
      </c>
      <c r="CO79" s="175">
        <f t="shared" si="82"/>
        <v>0</v>
      </c>
      <c r="CP79" s="175">
        <f t="shared" si="82"/>
        <v>0</v>
      </c>
      <c r="CQ79" s="175">
        <f t="shared" si="82"/>
        <v>0</v>
      </c>
      <c r="CR79" s="175">
        <f t="shared" si="82"/>
        <v>0</v>
      </c>
      <c r="CS79" s="175">
        <f t="shared" si="82"/>
        <v>0</v>
      </c>
      <c r="CT79" s="175">
        <f t="shared" si="82"/>
        <v>0</v>
      </c>
      <c r="CU79" s="175">
        <f t="shared" si="82"/>
        <v>0</v>
      </c>
      <c r="CV79" s="175">
        <f t="shared" si="82"/>
        <v>0</v>
      </c>
      <c r="CW79" s="175">
        <f t="shared" si="82"/>
        <v>0</v>
      </c>
      <c r="CX79" s="175">
        <f t="shared" si="82"/>
        <v>0</v>
      </c>
      <c r="CY79" s="175">
        <f t="shared" si="82"/>
        <v>0</v>
      </c>
      <c r="CZ79" s="175">
        <f t="shared" si="82"/>
        <v>0</v>
      </c>
      <c r="DA79" s="175">
        <f t="shared" si="82"/>
        <v>0</v>
      </c>
      <c r="DB79" s="175">
        <f t="shared" si="82"/>
        <v>0</v>
      </c>
      <c r="DC79" s="175">
        <f t="shared" si="82"/>
        <v>0</v>
      </c>
      <c r="DD79" s="175">
        <f t="shared" si="82"/>
        <v>0</v>
      </c>
      <c r="DE79" s="175">
        <f t="shared" si="82"/>
        <v>0</v>
      </c>
      <c r="DF79" s="175">
        <f t="shared" si="82"/>
        <v>0</v>
      </c>
      <c r="DG79" s="175">
        <f t="shared" si="82"/>
        <v>0</v>
      </c>
      <c r="DH79" s="175">
        <f t="shared" si="82"/>
        <v>0</v>
      </c>
      <c r="DI79" s="175">
        <f t="shared" si="82"/>
        <v>0</v>
      </c>
      <c r="DJ79" s="175">
        <f t="shared" si="82"/>
        <v>0</v>
      </c>
      <c r="DK79" s="175">
        <f t="shared" si="82"/>
        <v>0</v>
      </c>
      <c r="DL79" s="175">
        <f t="shared" si="82"/>
        <v>0</v>
      </c>
      <c r="DM79" s="175">
        <f t="shared" si="82"/>
        <v>0</v>
      </c>
      <c r="DN79" s="175">
        <f t="shared" si="82"/>
        <v>0</v>
      </c>
      <c r="DO79" s="175">
        <f t="shared" si="82"/>
        <v>0</v>
      </c>
      <c r="DP79" s="175">
        <f t="shared" si="82"/>
        <v>0</v>
      </c>
      <c r="DQ79" s="175">
        <f t="shared" si="82"/>
        <v>0</v>
      </c>
      <c r="DR79" s="175">
        <f t="shared" si="82"/>
        <v>0</v>
      </c>
      <c r="DS79" s="175">
        <f t="shared" si="82"/>
        <v>0</v>
      </c>
      <c r="DT79" s="175">
        <f t="shared" si="82"/>
        <v>0</v>
      </c>
      <c r="DU79" s="175">
        <f t="shared" si="82"/>
        <v>0</v>
      </c>
      <c r="DV79" s="175">
        <f t="shared" si="82"/>
        <v>0</v>
      </c>
      <c r="DW79" s="175">
        <f t="shared" si="82"/>
        <v>0</v>
      </c>
      <c r="DX79" s="175">
        <f t="shared" si="82"/>
        <v>0</v>
      </c>
      <c r="DY79" s="175">
        <f t="shared" si="82"/>
        <v>0</v>
      </c>
    </row>
    <row r="80" spans="3:129" ht="13.5" thickBot="1">
      <c r="C80" s="24" t="s">
        <v>263</v>
      </c>
      <c r="D80" s="133" t="s">
        <v>237</v>
      </c>
      <c r="I80" s="21"/>
      <c r="J80" s="176">
        <f>SUM(J77:J79)</f>
        <v>0</v>
      </c>
      <c r="K80" s="176">
        <f t="shared" ref="K80:BV80" si="83">SUM(K77:K79)</f>
        <v>800.0627896745591</v>
      </c>
      <c r="L80" s="176">
        <f t="shared" si="83"/>
        <v>1485.3780065180508</v>
      </c>
      <c r="M80" s="176">
        <f t="shared" si="83"/>
        <v>2360.335623635709</v>
      </c>
      <c r="N80" s="176">
        <f t="shared" si="83"/>
        <v>2943.6827435286459</v>
      </c>
      <c r="O80" s="176">
        <f t="shared" si="83"/>
        <v>0</v>
      </c>
      <c r="P80" s="176">
        <f t="shared" si="83"/>
        <v>0</v>
      </c>
      <c r="Q80" s="176">
        <f t="shared" si="83"/>
        <v>0</v>
      </c>
      <c r="R80" s="176">
        <f t="shared" si="83"/>
        <v>0</v>
      </c>
      <c r="S80" s="176">
        <f t="shared" si="83"/>
        <v>0</v>
      </c>
      <c r="T80" s="176">
        <f t="shared" si="83"/>
        <v>0</v>
      </c>
      <c r="U80" s="176">
        <f t="shared" si="83"/>
        <v>0</v>
      </c>
      <c r="V80" s="176">
        <f t="shared" si="83"/>
        <v>0</v>
      </c>
      <c r="W80" s="176">
        <f t="shared" si="83"/>
        <v>0</v>
      </c>
      <c r="X80" s="176">
        <f t="shared" si="83"/>
        <v>0</v>
      </c>
      <c r="Y80" s="176">
        <f t="shared" si="83"/>
        <v>0</v>
      </c>
      <c r="Z80" s="176">
        <f t="shared" si="83"/>
        <v>0</v>
      </c>
      <c r="AA80" s="176">
        <f t="shared" si="83"/>
        <v>0</v>
      </c>
      <c r="AB80" s="176">
        <f t="shared" si="83"/>
        <v>0</v>
      </c>
      <c r="AC80" s="176">
        <f t="shared" si="83"/>
        <v>0</v>
      </c>
      <c r="AD80" s="176">
        <f t="shared" si="83"/>
        <v>0</v>
      </c>
      <c r="AE80" s="176">
        <f t="shared" si="83"/>
        <v>0</v>
      </c>
      <c r="AF80" s="176">
        <f t="shared" si="83"/>
        <v>0</v>
      </c>
      <c r="AG80" s="176">
        <f t="shared" si="83"/>
        <v>0</v>
      </c>
      <c r="AH80" s="176">
        <f t="shared" si="83"/>
        <v>0</v>
      </c>
      <c r="AI80" s="176">
        <f t="shared" si="83"/>
        <v>0</v>
      </c>
      <c r="AJ80" s="176">
        <f t="shared" si="83"/>
        <v>0</v>
      </c>
      <c r="AK80" s="176">
        <f t="shared" si="83"/>
        <v>0</v>
      </c>
      <c r="AL80" s="176">
        <f t="shared" si="83"/>
        <v>0</v>
      </c>
      <c r="AM80" s="176">
        <f t="shared" si="83"/>
        <v>0</v>
      </c>
      <c r="AN80" s="176">
        <f t="shared" si="83"/>
        <v>0</v>
      </c>
      <c r="AO80" s="176">
        <f t="shared" si="83"/>
        <v>0</v>
      </c>
      <c r="AP80" s="176">
        <f t="shared" si="83"/>
        <v>0</v>
      </c>
      <c r="AQ80" s="176">
        <f t="shared" si="83"/>
        <v>0</v>
      </c>
      <c r="AR80" s="176">
        <f t="shared" si="83"/>
        <v>0</v>
      </c>
      <c r="AS80" s="176">
        <f t="shared" si="83"/>
        <v>0</v>
      </c>
      <c r="AT80" s="176">
        <f t="shared" si="83"/>
        <v>0</v>
      </c>
      <c r="AU80" s="176">
        <f t="shared" si="83"/>
        <v>0</v>
      </c>
      <c r="AV80" s="176">
        <f t="shared" si="83"/>
        <v>0</v>
      </c>
      <c r="AW80" s="176">
        <f t="shared" si="83"/>
        <v>0</v>
      </c>
      <c r="AX80" s="176">
        <f t="shared" si="83"/>
        <v>0</v>
      </c>
      <c r="AY80" s="176">
        <f t="shared" si="83"/>
        <v>0</v>
      </c>
      <c r="AZ80" s="176">
        <f t="shared" si="83"/>
        <v>0</v>
      </c>
      <c r="BA80" s="176">
        <f t="shared" si="83"/>
        <v>0</v>
      </c>
      <c r="BB80" s="176">
        <f t="shared" si="83"/>
        <v>0</v>
      </c>
      <c r="BC80" s="176">
        <f t="shared" si="83"/>
        <v>0</v>
      </c>
      <c r="BD80" s="176">
        <f t="shared" si="83"/>
        <v>0</v>
      </c>
      <c r="BE80" s="176">
        <f t="shared" si="83"/>
        <v>0</v>
      </c>
      <c r="BF80" s="176">
        <f t="shared" si="83"/>
        <v>0</v>
      </c>
      <c r="BG80" s="176">
        <f t="shared" si="83"/>
        <v>0</v>
      </c>
      <c r="BH80" s="176">
        <f t="shared" si="83"/>
        <v>0</v>
      </c>
      <c r="BI80" s="176">
        <f t="shared" si="83"/>
        <v>0</v>
      </c>
      <c r="BJ80" s="176">
        <f t="shared" si="83"/>
        <v>0</v>
      </c>
      <c r="BK80" s="176">
        <f t="shared" si="83"/>
        <v>0</v>
      </c>
      <c r="BL80" s="176">
        <f t="shared" si="83"/>
        <v>0</v>
      </c>
      <c r="BM80" s="176">
        <f t="shared" si="83"/>
        <v>0</v>
      </c>
      <c r="BN80" s="176">
        <f t="shared" si="83"/>
        <v>0</v>
      </c>
      <c r="BO80" s="176">
        <f t="shared" si="83"/>
        <v>0</v>
      </c>
      <c r="BP80" s="176">
        <f t="shared" si="83"/>
        <v>0</v>
      </c>
      <c r="BQ80" s="176">
        <f t="shared" si="83"/>
        <v>0</v>
      </c>
      <c r="BR80" s="176">
        <f t="shared" si="83"/>
        <v>0</v>
      </c>
      <c r="BS80" s="176">
        <f t="shared" si="83"/>
        <v>0</v>
      </c>
      <c r="BT80" s="176">
        <f t="shared" si="83"/>
        <v>0</v>
      </c>
      <c r="BU80" s="176">
        <f t="shared" si="83"/>
        <v>0</v>
      </c>
      <c r="BV80" s="176">
        <f t="shared" si="83"/>
        <v>0</v>
      </c>
      <c r="BW80" s="176">
        <f t="shared" ref="BW80:DY80" si="84">SUM(BW77:BW79)</f>
        <v>0</v>
      </c>
      <c r="BX80" s="176">
        <f t="shared" si="84"/>
        <v>0</v>
      </c>
      <c r="BY80" s="176">
        <f t="shared" si="84"/>
        <v>0</v>
      </c>
      <c r="BZ80" s="176">
        <f t="shared" si="84"/>
        <v>0</v>
      </c>
      <c r="CA80" s="176">
        <f t="shared" si="84"/>
        <v>0</v>
      </c>
      <c r="CB80" s="176">
        <f t="shared" si="84"/>
        <v>0</v>
      </c>
      <c r="CC80" s="176">
        <f t="shared" si="84"/>
        <v>0</v>
      </c>
      <c r="CD80" s="176">
        <f t="shared" si="84"/>
        <v>0</v>
      </c>
      <c r="CE80" s="176">
        <f t="shared" si="84"/>
        <v>0</v>
      </c>
      <c r="CF80" s="176">
        <f t="shared" si="84"/>
        <v>0</v>
      </c>
      <c r="CG80" s="176">
        <f t="shared" si="84"/>
        <v>0</v>
      </c>
      <c r="CH80" s="176">
        <f t="shared" si="84"/>
        <v>0</v>
      </c>
      <c r="CI80" s="176">
        <f t="shared" si="84"/>
        <v>0</v>
      </c>
      <c r="CJ80" s="176">
        <f t="shared" si="84"/>
        <v>0</v>
      </c>
      <c r="CK80" s="176">
        <f t="shared" si="84"/>
        <v>0</v>
      </c>
      <c r="CL80" s="176">
        <f t="shared" si="84"/>
        <v>0</v>
      </c>
      <c r="CM80" s="176">
        <f t="shared" si="84"/>
        <v>0</v>
      </c>
      <c r="CN80" s="176">
        <f t="shared" si="84"/>
        <v>0</v>
      </c>
      <c r="CO80" s="176">
        <f t="shared" si="84"/>
        <v>0</v>
      </c>
      <c r="CP80" s="176">
        <f t="shared" si="84"/>
        <v>0</v>
      </c>
      <c r="CQ80" s="176">
        <f t="shared" si="84"/>
        <v>0</v>
      </c>
      <c r="CR80" s="176">
        <f t="shared" si="84"/>
        <v>0</v>
      </c>
      <c r="CS80" s="176">
        <f t="shared" si="84"/>
        <v>0</v>
      </c>
      <c r="CT80" s="176">
        <f t="shared" si="84"/>
        <v>0</v>
      </c>
      <c r="CU80" s="176">
        <f t="shared" si="84"/>
        <v>0</v>
      </c>
      <c r="CV80" s="176">
        <f t="shared" si="84"/>
        <v>0</v>
      </c>
      <c r="CW80" s="176">
        <f t="shared" si="84"/>
        <v>0</v>
      </c>
      <c r="CX80" s="176">
        <f t="shared" si="84"/>
        <v>0</v>
      </c>
      <c r="CY80" s="176">
        <f t="shared" si="84"/>
        <v>0</v>
      </c>
      <c r="CZ80" s="176">
        <f t="shared" si="84"/>
        <v>0</v>
      </c>
      <c r="DA80" s="176">
        <f t="shared" si="84"/>
        <v>0</v>
      </c>
      <c r="DB80" s="176">
        <f t="shared" si="84"/>
        <v>0</v>
      </c>
      <c r="DC80" s="176">
        <f t="shared" si="84"/>
        <v>0</v>
      </c>
      <c r="DD80" s="176">
        <f t="shared" si="84"/>
        <v>0</v>
      </c>
      <c r="DE80" s="176">
        <f t="shared" si="84"/>
        <v>0</v>
      </c>
      <c r="DF80" s="176">
        <f t="shared" si="84"/>
        <v>0</v>
      </c>
      <c r="DG80" s="176">
        <f t="shared" si="84"/>
        <v>0</v>
      </c>
      <c r="DH80" s="176">
        <f t="shared" si="84"/>
        <v>0</v>
      </c>
      <c r="DI80" s="176">
        <f t="shared" si="84"/>
        <v>0</v>
      </c>
      <c r="DJ80" s="176">
        <f t="shared" si="84"/>
        <v>0</v>
      </c>
      <c r="DK80" s="176">
        <f t="shared" si="84"/>
        <v>0</v>
      </c>
      <c r="DL80" s="176">
        <f t="shared" si="84"/>
        <v>0</v>
      </c>
      <c r="DM80" s="176">
        <f t="shared" si="84"/>
        <v>0</v>
      </c>
      <c r="DN80" s="176">
        <f t="shared" si="84"/>
        <v>0</v>
      </c>
      <c r="DO80" s="176">
        <f t="shared" si="84"/>
        <v>0</v>
      </c>
      <c r="DP80" s="176">
        <f t="shared" si="84"/>
        <v>0</v>
      </c>
      <c r="DQ80" s="176">
        <f t="shared" si="84"/>
        <v>0</v>
      </c>
      <c r="DR80" s="176">
        <f t="shared" si="84"/>
        <v>0</v>
      </c>
      <c r="DS80" s="176">
        <f t="shared" si="84"/>
        <v>0</v>
      </c>
      <c r="DT80" s="176">
        <f t="shared" si="84"/>
        <v>0</v>
      </c>
      <c r="DU80" s="176">
        <f t="shared" si="84"/>
        <v>0</v>
      </c>
      <c r="DV80" s="176">
        <f t="shared" si="84"/>
        <v>0</v>
      </c>
      <c r="DW80" s="176">
        <f t="shared" si="84"/>
        <v>0</v>
      </c>
      <c r="DX80" s="176">
        <f t="shared" si="84"/>
        <v>0</v>
      </c>
      <c r="DY80" s="176">
        <f t="shared" si="84"/>
        <v>0</v>
      </c>
    </row>
    <row r="81" spans="3:129" ht="13.5" thickTop="1">
      <c r="D81" s="8"/>
    </row>
    <row r="82" spans="3:129">
      <c r="C82" s="42" t="s">
        <v>271</v>
      </c>
      <c r="D82" s="133" t="s">
        <v>237</v>
      </c>
      <c r="E82" s="174">
        <f>Inputs!F77</f>
        <v>3200</v>
      </c>
      <c r="J82" s="140">
        <f>($E82-J77)*J$6</f>
        <v>3200</v>
      </c>
      <c r="K82" s="140">
        <f t="shared" ref="K82:BV82" si="85">($E82-K77)*K$6</f>
        <v>3200</v>
      </c>
      <c r="L82" s="140">
        <f t="shared" si="85"/>
        <v>2399.9372103254409</v>
      </c>
      <c r="M82" s="140">
        <f t="shared" si="85"/>
        <v>1714.6219934819492</v>
      </c>
      <c r="N82" s="140">
        <f t="shared" si="85"/>
        <v>839.664376364291</v>
      </c>
      <c r="O82" s="140">
        <f t="shared" si="85"/>
        <v>256.31725647135409</v>
      </c>
      <c r="P82" s="140">
        <f t="shared" si="85"/>
        <v>0</v>
      </c>
      <c r="Q82" s="140">
        <f t="shared" si="85"/>
        <v>0</v>
      </c>
      <c r="R82" s="140">
        <f t="shared" si="85"/>
        <v>0</v>
      </c>
      <c r="S82" s="140">
        <f t="shared" si="85"/>
        <v>0</v>
      </c>
      <c r="T82" s="140">
        <f t="shared" si="85"/>
        <v>0</v>
      </c>
      <c r="U82" s="140">
        <f t="shared" si="85"/>
        <v>0</v>
      </c>
      <c r="V82" s="140">
        <f t="shared" si="85"/>
        <v>0</v>
      </c>
      <c r="W82" s="140">
        <f t="shared" si="85"/>
        <v>0</v>
      </c>
      <c r="X82" s="140">
        <f t="shared" si="85"/>
        <v>0</v>
      </c>
      <c r="Y82" s="140">
        <f t="shared" si="85"/>
        <v>0</v>
      </c>
      <c r="Z82" s="140">
        <f t="shared" si="85"/>
        <v>0</v>
      </c>
      <c r="AA82" s="140">
        <f t="shared" si="85"/>
        <v>0</v>
      </c>
      <c r="AB82" s="140">
        <f t="shared" si="85"/>
        <v>0</v>
      </c>
      <c r="AC82" s="140">
        <f t="shared" si="85"/>
        <v>0</v>
      </c>
      <c r="AD82" s="140">
        <f t="shared" si="85"/>
        <v>0</v>
      </c>
      <c r="AE82" s="140">
        <f t="shared" si="85"/>
        <v>0</v>
      </c>
      <c r="AF82" s="140">
        <f t="shared" si="85"/>
        <v>0</v>
      </c>
      <c r="AG82" s="140">
        <f t="shared" si="85"/>
        <v>0</v>
      </c>
      <c r="AH82" s="140">
        <f t="shared" si="85"/>
        <v>0</v>
      </c>
      <c r="AI82" s="140">
        <f t="shared" si="85"/>
        <v>0</v>
      </c>
      <c r="AJ82" s="140">
        <f t="shared" si="85"/>
        <v>0</v>
      </c>
      <c r="AK82" s="140">
        <f t="shared" si="85"/>
        <v>0</v>
      </c>
      <c r="AL82" s="140">
        <f t="shared" si="85"/>
        <v>0</v>
      </c>
      <c r="AM82" s="140">
        <f t="shared" si="85"/>
        <v>0</v>
      </c>
      <c r="AN82" s="140">
        <f t="shared" si="85"/>
        <v>0</v>
      </c>
      <c r="AO82" s="140">
        <f t="shared" si="85"/>
        <v>0</v>
      </c>
      <c r="AP82" s="140">
        <f t="shared" si="85"/>
        <v>0</v>
      </c>
      <c r="AQ82" s="140">
        <f t="shared" si="85"/>
        <v>0</v>
      </c>
      <c r="AR82" s="140">
        <f t="shared" si="85"/>
        <v>0</v>
      </c>
      <c r="AS82" s="140">
        <f t="shared" si="85"/>
        <v>0</v>
      </c>
      <c r="AT82" s="140">
        <f t="shared" si="85"/>
        <v>0</v>
      </c>
      <c r="AU82" s="140">
        <f t="shared" si="85"/>
        <v>0</v>
      </c>
      <c r="AV82" s="140">
        <f t="shared" si="85"/>
        <v>0</v>
      </c>
      <c r="AW82" s="140">
        <f t="shared" si="85"/>
        <v>0</v>
      </c>
      <c r="AX82" s="140">
        <f t="shared" si="85"/>
        <v>0</v>
      </c>
      <c r="AY82" s="140">
        <f t="shared" si="85"/>
        <v>0</v>
      </c>
      <c r="AZ82" s="140">
        <f t="shared" si="85"/>
        <v>0</v>
      </c>
      <c r="BA82" s="140">
        <f t="shared" si="85"/>
        <v>0</v>
      </c>
      <c r="BB82" s="140">
        <f t="shared" si="85"/>
        <v>0</v>
      </c>
      <c r="BC82" s="140">
        <f t="shared" si="85"/>
        <v>0</v>
      </c>
      <c r="BD82" s="140">
        <f t="shared" si="85"/>
        <v>0</v>
      </c>
      <c r="BE82" s="140">
        <f t="shared" si="85"/>
        <v>0</v>
      </c>
      <c r="BF82" s="140">
        <f t="shared" si="85"/>
        <v>0</v>
      </c>
      <c r="BG82" s="140">
        <f t="shared" si="85"/>
        <v>0</v>
      </c>
      <c r="BH82" s="140">
        <f t="shared" si="85"/>
        <v>0</v>
      </c>
      <c r="BI82" s="140">
        <f t="shared" si="85"/>
        <v>0</v>
      </c>
      <c r="BJ82" s="140">
        <f t="shared" si="85"/>
        <v>0</v>
      </c>
      <c r="BK82" s="140">
        <f t="shared" si="85"/>
        <v>0</v>
      </c>
      <c r="BL82" s="140">
        <f t="shared" si="85"/>
        <v>0</v>
      </c>
      <c r="BM82" s="140">
        <f t="shared" si="85"/>
        <v>0</v>
      </c>
      <c r="BN82" s="140">
        <f t="shared" si="85"/>
        <v>0</v>
      </c>
      <c r="BO82" s="140">
        <f t="shared" si="85"/>
        <v>0</v>
      </c>
      <c r="BP82" s="140">
        <f t="shared" si="85"/>
        <v>0</v>
      </c>
      <c r="BQ82" s="140">
        <f t="shared" si="85"/>
        <v>0</v>
      </c>
      <c r="BR82" s="140">
        <f t="shared" si="85"/>
        <v>0</v>
      </c>
      <c r="BS82" s="140">
        <f t="shared" si="85"/>
        <v>0</v>
      </c>
      <c r="BT82" s="140">
        <f t="shared" si="85"/>
        <v>0</v>
      </c>
      <c r="BU82" s="140">
        <f t="shared" si="85"/>
        <v>0</v>
      </c>
      <c r="BV82" s="140">
        <f t="shared" si="85"/>
        <v>0</v>
      </c>
      <c r="BW82" s="140">
        <f t="shared" ref="BW82:DY82" si="86">($E82-BW77)*BW$6</f>
        <v>0</v>
      </c>
      <c r="BX82" s="140">
        <f t="shared" si="86"/>
        <v>0</v>
      </c>
      <c r="BY82" s="140">
        <f t="shared" si="86"/>
        <v>0</v>
      </c>
      <c r="BZ82" s="140">
        <f t="shared" si="86"/>
        <v>0</v>
      </c>
      <c r="CA82" s="140">
        <f t="shared" si="86"/>
        <v>0</v>
      </c>
      <c r="CB82" s="140">
        <f t="shared" si="86"/>
        <v>0</v>
      </c>
      <c r="CC82" s="140">
        <f t="shared" si="86"/>
        <v>0</v>
      </c>
      <c r="CD82" s="140">
        <f t="shared" si="86"/>
        <v>0</v>
      </c>
      <c r="CE82" s="140">
        <f t="shared" si="86"/>
        <v>0</v>
      </c>
      <c r="CF82" s="140">
        <f t="shared" si="86"/>
        <v>0</v>
      </c>
      <c r="CG82" s="140">
        <f t="shared" si="86"/>
        <v>0</v>
      </c>
      <c r="CH82" s="140">
        <f t="shared" si="86"/>
        <v>0</v>
      </c>
      <c r="CI82" s="140">
        <f t="shared" si="86"/>
        <v>0</v>
      </c>
      <c r="CJ82" s="140">
        <f t="shared" si="86"/>
        <v>0</v>
      </c>
      <c r="CK82" s="140">
        <f t="shared" si="86"/>
        <v>0</v>
      </c>
      <c r="CL82" s="140">
        <f t="shared" si="86"/>
        <v>0</v>
      </c>
      <c r="CM82" s="140">
        <f t="shared" si="86"/>
        <v>0</v>
      </c>
      <c r="CN82" s="140">
        <f t="shared" si="86"/>
        <v>0</v>
      </c>
      <c r="CO82" s="140">
        <f t="shared" si="86"/>
        <v>0</v>
      </c>
      <c r="CP82" s="140">
        <f t="shared" si="86"/>
        <v>0</v>
      </c>
      <c r="CQ82" s="140">
        <f t="shared" si="86"/>
        <v>0</v>
      </c>
      <c r="CR82" s="140">
        <f t="shared" si="86"/>
        <v>0</v>
      </c>
      <c r="CS82" s="140">
        <f t="shared" si="86"/>
        <v>0</v>
      </c>
      <c r="CT82" s="140">
        <f t="shared" si="86"/>
        <v>0</v>
      </c>
      <c r="CU82" s="140">
        <f t="shared" si="86"/>
        <v>0</v>
      </c>
      <c r="CV82" s="140">
        <f t="shared" si="86"/>
        <v>0</v>
      </c>
      <c r="CW82" s="140">
        <f t="shared" si="86"/>
        <v>0</v>
      </c>
      <c r="CX82" s="140">
        <f t="shared" si="86"/>
        <v>0</v>
      </c>
      <c r="CY82" s="140">
        <f t="shared" si="86"/>
        <v>0</v>
      </c>
      <c r="CZ82" s="140">
        <f t="shared" si="86"/>
        <v>0</v>
      </c>
      <c r="DA82" s="140">
        <f t="shared" si="86"/>
        <v>0</v>
      </c>
      <c r="DB82" s="140">
        <f t="shared" si="86"/>
        <v>0</v>
      </c>
      <c r="DC82" s="140">
        <f t="shared" si="86"/>
        <v>0</v>
      </c>
      <c r="DD82" s="140">
        <f t="shared" si="86"/>
        <v>0</v>
      </c>
      <c r="DE82" s="140">
        <f t="shared" si="86"/>
        <v>0</v>
      </c>
      <c r="DF82" s="140">
        <f t="shared" si="86"/>
        <v>0</v>
      </c>
      <c r="DG82" s="140">
        <f t="shared" si="86"/>
        <v>0</v>
      </c>
      <c r="DH82" s="140">
        <f t="shared" si="86"/>
        <v>0</v>
      </c>
      <c r="DI82" s="140">
        <f t="shared" si="86"/>
        <v>0</v>
      </c>
      <c r="DJ82" s="140">
        <f t="shared" si="86"/>
        <v>0</v>
      </c>
      <c r="DK82" s="140">
        <f t="shared" si="86"/>
        <v>0</v>
      </c>
      <c r="DL82" s="140">
        <f t="shared" si="86"/>
        <v>0</v>
      </c>
      <c r="DM82" s="140">
        <f t="shared" si="86"/>
        <v>0</v>
      </c>
      <c r="DN82" s="140">
        <f t="shared" si="86"/>
        <v>0</v>
      </c>
      <c r="DO82" s="140">
        <f t="shared" si="86"/>
        <v>0</v>
      </c>
      <c r="DP82" s="140">
        <f t="shared" si="86"/>
        <v>0</v>
      </c>
      <c r="DQ82" s="140">
        <f t="shared" si="86"/>
        <v>0</v>
      </c>
      <c r="DR82" s="140">
        <f t="shared" si="86"/>
        <v>0</v>
      </c>
      <c r="DS82" s="140">
        <f t="shared" si="86"/>
        <v>0</v>
      </c>
      <c r="DT82" s="140">
        <f t="shared" si="86"/>
        <v>0</v>
      </c>
      <c r="DU82" s="140">
        <f t="shared" si="86"/>
        <v>0</v>
      </c>
      <c r="DV82" s="140">
        <f t="shared" si="86"/>
        <v>0</v>
      </c>
      <c r="DW82" s="140">
        <f t="shared" si="86"/>
        <v>0</v>
      </c>
      <c r="DX82" s="140">
        <f t="shared" si="86"/>
        <v>0</v>
      </c>
      <c r="DY82" s="140">
        <f t="shared" si="86"/>
        <v>0</v>
      </c>
    </row>
    <row r="84" spans="3:129" ht="15">
      <c r="C84" s="3" t="s">
        <v>274</v>
      </c>
      <c r="D84" s="8"/>
    </row>
    <row r="85" spans="3:129">
      <c r="C85" s="42" t="s">
        <v>246</v>
      </c>
      <c r="D85" s="165" t="s">
        <v>225</v>
      </c>
      <c r="J85" s="181">
        <f>LOOKUP(YEAR(J5),Inputs!$F$84:$I$84,Inputs!$F$85:$I$85)*J$6</f>
        <v>0.06</v>
      </c>
      <c r="K85" s="181">
        <f>LOOKUP(YEAR(K5),Inputs!$F$84:$I$84,Inputs!$F$85:$I$85)*K$6</f>
        <v>0.06</v>
      </c>
      <c r="L85" s="181">
        <f>LOOKUP(YEAR(L5),Inputs!$F$84:$I$84,Inputs!$F$85:$I$85)*L$6</f>
        <v>0.06</v>
      </c>
      <c r="M85" s="181">
        <f>LOOKUP(YEAR(M5),Inputs!$F$84:$I$84,Inputs!$F$85:$I$85)*M$6</f>
        <v>0.06</v>
      </c>
      <c r="N85" s="181">
        <f>LOOKUP(YEAR(N5),Inputs!$F$84:$I$84,Inputs!$F$85:$I$85)*N$6</f>
        <v>0.06</v>
      </c>
      <c r="O85" s="181">
        <f>LOOKUP(YEAR(O5),Inputs!$F$84:$I$84,Inputs!$F$85:$I$85)*O$6</f>
        <v>0.06</v>
      </c>
      <c r="P85" s="181">
        <f>LOOKUP(YEAR(P5),Inputs!$F$84:$I$84,Inputs!$F$85:$I$85)*P$6</f>
        <v>0</v>
      </c>
      <c r="Q85" s="181">
        <f>LOOKUP(YEAR(Q5),Inputs!$F$84:$I$84,Inputs!$F$85:$I$85)*Q$6</f>
        <v>0</v>
      </c>
      <c r="R85" s="181">
        <f>LOOKUP(YEAR(R5),Inputs!$F$84:$I$84,Inputs!$F$85:$I$85)*R$6</f>
        <v>0</v>
      </c>
      <c r="S85" s="181">
        <f>LOOKUP(YEAR(S5),Inputs!$F$84:$I$84,Inputs!$F$85:$I$85)*S$6</f>
        <v>0</v>
      </c>
      <c r="T85" s="181">
        <f>LOOKUP(YEAR(T5),Inputs!$F$84:$I$84,Inputs!$F$85:$I$85)*T$6</f>
        <v>0</v>
      </c>
      <c r="U85" s="181">
        <f>LOOKUP(YEAR(U5),Inputs!$F$84:$I$84,Inputs!$F$85:$I$85)*U$6</f>
        <v>0</v>
      </c>
      <c r="V85" s="181">
        <f>LOOKUP(YEAR(V5),Inputs!$F$84:$I$84,Inputs!$F$85:$I$85)*V$6</f>
        <v>0</v>
      </c>
      <c r="W85" s="181">
        <f>LOOKUP(YEAR(W5),Inputs!$F$84:$I$84,Inputs!$F$85:$I$85)*W$6</f>
        <v>0</v>
      </c>
      <c r="X85" s="181">
        <f>LOOKUP(YEAR(X5),Inputs!$F$84:$I$84,Inputs!$F$85:$I$85)*X$6</f>
        <v>0</v>
      </c>
      <c r="Y85" s="181">
        <f>LOOKUP(YEAR(Y5),Inputs!$F$84:$I$84,Inputs!$F$85:$I$85)*Y$6</f>
        <v>0</v>
      </c>
      <c r="Z85" s="181">
        <f>LOOKUP(YEAR(Z5),Inputs!$F$84:$I$84,Inputs!$F$85:$I$85)*Z$6</f>
        <v>0</v>
      </c>
      <c r="AA85" s="181">
        <f>LOOKUP(YEAR(AA5),Inputs!$F$84:$I$84,Inputs!$F$85:$I$85)*AA$6</f>
        <v>0</v>
      </c>
      <c r="AB85" s="181">
        <f>LOOKUP(YEAR(AB5),Inputs!$F$84:$I$84,Inputs!$F$85:$I$85)*AB$6</f>
        <v>0</v>
      </c>
      <c r="AC85" s="181">
        <f>LOOKUP(YEAR(AC5),Inputs!$F$84:$I$84,Inputs!$F$85:$I$85)*AC$6</f>
        <v>0</v>
      </c>
      <c r="AD85" s="181">
        <f>LOOKUP(YEAR(AD5),Inputs!$F$84:$I$84,Inputs!$F$85:$I$85)*AD$6</f>
        <v>0</v>
      </c>
      <c r="AE85" s="181">
        <f>LOOKUP(YEAR(AE5),Inputs!$F$84:$I$84,Inputs!$F$85:$I$85)*AE$6</f>
        <v>0</v>
      </c>
      <c r="AF85" s="181">
        <f>LOOKUP(YEAR(AF5),Inputs!$F$84:$I$84,Inputs!$F$85:$I$85)*AF$6</f>
        <v>0</v>
      </c>
      <c r="AG85" s="181">
        <f>LOOKUP(YEAR(AG5),Inputs!$F$84:$I$84,Inputs!$F$85:$I$85)*AG$6</f>
        <v>0</v>
      </c>
      <c r="AH85" s="181">
        <f>LOOKUP(YEAR(AH5),Inputs!$F$84:$I$84,Inputs!$F$85:$I$85)*AH$6</f>
        <v>0</v>
      </c>
      <c r="AI85" s="181">
        <f>LOOKUP(YEAR(AI5),Inputs!$F$84:$I$84,Inputs!$F$85:$I$85)*AI$6</f>
        <v>0</v>
      </c>
      <c r="AJ85" s="181">
        <f>LOOKUP(YEAR(AJ5),Inputs!$F$84:$I$84,Inputs!$F$85:$I$85)*AJ$6</f>
        <v>0</v>
      </c>
      <c r="AK85" s="181">
        <f>LOOKUP(YEAR(AK5),Inputs!$F$84:$I$84,Inputs!$F$85:$I$85)*AK$6</f>
        <v>0</v>
      </c>
      <c r="AL85" s="181">
        <f>LOOKUP(YEAR(AL5),Inputs!$F$84:$I$84,Inputs!$F$85:$I$85)*AL$6</f>
        <v>0</v>
      </c>
      <c r="AM85" s="181">
        <f>LOOKUP(YEAR(AM5),Inputs!$F$84:$I$84,Inputs!$F$85:$I$85)*AM$6</f>
        <v>0</v>
      </c>
      <c r="AN85" s="181">
        <f>LOOKUP(YEAR(AN5),Inputs!$F$84:$I$84,Inputs!$F$85:$I$85)*AN$6</f>
        <v>0</v>
      </c>
      <c r="AO85" s="181">
        <f>LOOKUP(YEAR(AO5),Inputs!$F$84:$I$84,Inputs!$F$85:$I$85)*AO$6</f>
        <v>0</v>
      </c>
      <c r="AP85" s="181">
        <f>LOOKUP(YEAR(AP5),Inputs!$F$84:$I$84,Inputs!$F$85:$I$85)*AP$6</f>
        <v>0</v>
      </c>
      <c r="AQ85" s="181">
        <f>LOOKUP(YEAR(AQ5),Inputs!$F$84:$I$84,Inputs!$F$85:$I$85)*AQ$6</f>
        <v>0</v>
      </c>
      <c r="AR85" s="181">
        <f>LOOKUP(YEAR(AR5),Inputs!$F$84:$I$84,Inputs!$F$85:$I$85)*AR$6</f>
        <v>0</v>
      </c>
      <c r="AS85" s="181">
        <f>LOOKUP(YEAR(AS5),Inputs!$F$84:$I$84,Inputs!$F$85:$I$85)*AS$6</f>
        <v>0</v>
      </c>
      <c r="AT85" s="181">
        <f>LOOKUP(YEAR(AT5),Inputs!$F$84:$I$84,Inputs!$F$85:$I$85)*AT$6</f>
        <v>0</v>
      </c>
      <c r="AU85" s="181">
        <f>LOOKUP(YEAR(AU5),Inputs!$F$84:$I$84,Inputs!$F$85:$I$85)*AU$6</f>
        <v>0</v>
      </c>
      <c r="AV85" s="181">
        <f>LOOKUP(YEAR(AV5),Inputs!$F$84:$I$84,Inputs!$F$85:$I$85)*AV$6</f>
        <v>0</v>
      </c>
      <c r="AW85" s="181">
        <f>LOOKUP(YEAR(AW5),Inputs!$F$84:$I$84,Inputs!$F$85:$I$85)*AW$6</f>
        <v>0</v>
      </c>
      <c r="AX85" s="181">
        <f>LOOKUP(YEAR(AX5),Inputs!$F$84:$I$84,Inputs!$F$85:$I$85)*AX$6</f>
        <v>0</v>
      </c>
      <c r="AY85" s="181">
        <f>LOOKUP(YEAR(AY5),Inputs!$F$84:$I$84,Inputs!$F$85:$I$85)*AY$6</f>
        <v>0</v>
      </c>
      <c r="AZ85" s="181">
        <f>LOOKUP(YEAR(AZ5),Inputs!$F$84:$I$84,Inputs!$F$85:$I$85)*AZ$6</f>
        <v>0</v>
      </c>
      <c r="BA85" s="181">
        <f>LOOKUP(YEAR(BA5),Inputs!$F$84:$I$84,Inputs!$F$85:$I$85)*BA$6</f>
        <v>0</v>
      </c>
      <c r="BB85" s="181">
        <f>LOOKUP(YEAR(BB5),Inputs!$F$84:$I$84,Inputs!$F$85:$I$85)*BB$6</f>
        <v>0</v>
      </c>
      <c r="BC85" s="181">
        <f>LOOKUP(YEAR(BC5),Inputs!$F$84:$I$84,Inputs!$F$85:$I$85)*BC$6</f>
        <v>0</v>
      </c>
      <c r="BD85" s="181">
        <f>LOOKUP(YEAR(BD5),Inputs!$F$84:$I$84,Inputs!$F$85:$I$85)*BD$6</f>
        <v>0</v>
      </c>
      <c r="BE85" s="181">
        <f>LOOKUP(YEAR(BE5),Inputs!$F$84:$I$84,Inputs!$F$85:$I$85)*BE$6</f>
        <v>0</v>
      </c>
      <c r="BF85" s="181">
        <f>LOOKUP(YEAR(BF5),Inputs!$F$84:$I$84,Inputs!$F$85:$I$85)*BF$6</f>
        <v>0</v>
      </c>
      <c r="BG85" s="181">
        <f>LOOKUP(YEAR(BG5),Inputs!$F$84:$I$84,Inputs!$F$85:$I$85)*BG$6</f>
        <v>0</v>
      </c>
      <c r="BH85" s="181">
        <f>LOOKUP(YEAR(BH5),Inputs!$F$84:$I$84,Inputs!$F$85:$I$85)*BH$6</f>
        <v>0</v>
      </c>
      <c r="BI85" s="181">
        <f>LOOKUP(YEAR(BI5),Inputs!$F$84:$I$84,Inputs!$F$85:$I$85)*BI$6</f>
        <v>0</v>
      </c>
      <c r="BJ85" s="181">
        <f>LOOKUP(YEAR(BJ5),Inputs!$F$84:$I$84,Inputs!$F$85:$I$85)*BJ$6</f>
        <v>0</v>
      </c>
      <c r="BK85" s="181">
        <f>LOOKUP(YEAR(BK5),Inputs!$F$84:$I$84,Inputs!$F$85:$I$85)*BK$6</f>
        <v>0</v>
      </c>
      <c r="BL85" s="181">
        <f>LOOKUP(YEAR(BL5),Inputs!$F$84:$I$84,Inputs!$F$85:$I$85)*BL$6</f>
        <v>0</v>
      </c>
      <c r="BM85" s="181">
        <f>LOOKUP(YEAR(BM5),Inputs!$F$84:$I$84,Inputs!$F$85:$I$85)*BM$6</f>
        <v>0</v>
      </c>
      <c r="BN85" s="181">
        <f>LOOKUP(YEAR(BN5),Inputs!$F$84:$I$84,Inputs!$F$85:$I$85)*BN$6</f>
        <v>0</v>
      </c>
      <c r="BO85" s="181">
        <f>LOOKUP(YEAR(BO5),Inputs!$F$84:$I$84,Inputs!$F$85:$I$85)*BO$6</f>
        <v>0</v>
      </c>
      <c r="BP85" s="181">
        <f>LOOKUP(YEAR(BP5),Inputs!$F$84:$I$84,Inputs!$F$85:$I$85)*BP$6</f>
        <v>0</v>
      </c>
      <c r="BQ85" s="181">
        <f>LOOKUP(YEAR(BQ5),Inputs!$F$84:$I$84,Inputs!$F$85:$I$85)*BQ$6</f>
        <v>0</v>
      </c>
      <c r="BR85" s="181">
        <f>LOOKUP(YEAR(BR5),Inputs!$F$84:$I$84,Inputs!$F$85:$I$85)*BR$6</f>
        <v>0</v>
      </c>
      <c r="BS85" s="181">
        <f>LOOKUP(YEAR(BS5),Inputs!$F$84:$I$84,Inputs!$F$85:$I$85)*BS$6</f>
        <v>0</v>
      </c>
      <c r="BT85" s="181">
        <f>LOOKUP(YEAR(BT5),Inputs!$F$84:$I$84,Inputs!$F$85:$I$85)*BT$6</f>
        <v>0</v>
      </c>
      <c r="BU85" s="181">
        <f>LOOKUP(YEAR(BU5),Inputs!$F$84:$I$84,Inputs!$F$85:$I$85)*BU$6</f>
        <v>0</v>
      </c>
      <c r="BV85" s="181">
        <f>LOOKUP(YEAR(BV5),Inputs!$F$84:$I$84,Inputs!$F$85:$I$85)*BV$6</f>
        <v>0</v>
      </c>
      <c r="BW85" s="181">
        <f>LOOKUP(YEAR(BW5),Inputs!$F$84:$I$84,Inputs!$F$85:$I$85)*BW$6</f>
        <v>0</v>
      </c>
      <c r="BX85" s="181">
        <f>LOOKUP(YEAR(BX5),Inputs!$F$84:$I$84,Inputs!$F$85:$I$85)*BX$6</f>
        <v>0</v>
      </c>
      <c r="BY85" s="181">
        <f>LOOKUP(YEAR(BY5),Inputs!$F$84:$I$84,Inputs!$F$85:$I$85)*BY$6</f>
        <v>0</v>
      </c>
      <c r="BZ85" s="181">
        <f>LOOKUP(YEAR(BZ5),Inputs!$F$84:$I$84,Inputs!$F$85:$I$85)*BZ$6</f>
        <v>0</v>
      </c>
      <c r="CA85" s="181">
        <f>LOOKUP(YEAR(CA5),Inputs!$F$84:$I$84,Inputs!$F$85:$I$85)*CA$6</f>
        <v>0</v>
      </c>
      <c r="CB85" s="181">
        <f>LOOKUP(YEAR(CB5),Inputs!$F$84:$I$84,Inputs!$F$85:$I$85)*CB$6</f>
        <v>0</v>
      </c>
      <c r="CC85" s="181">
        <f>LOOKUP(YEAR(CC5),Inputs!$F$84:$I$84,Inputs!$F$85:$I$85)*CC$6</f>
        <v>0</v>
      </c>
      <c r="CD85" s="181">
        <f>LOOKUP(YEAR(CD5),Inputs!$F$84:$I$84,Inputs!$F$85:$I$85)*CD$6</f>
        <v>0</v>
      </c>
      <c r="CE85" s="181">
        <f>LOOKUP(YEAR(CE5),Inputs!$F$84:$I$84,Inputs!$F$85:$I$85)*CE$6</f>
        <v>0</v>
      </c>
      <c r="CF85" s="181">
        <f>LOOKUP(YEAR(CF5),Inputs!$F$84:$I$84,Inputs!$F$85:$I$85)*CF$6</f>
        <v>0</v>
      </c>
      <c r="CG85" s="181">
        <f>LOOKUP(YEAR(CG5),Inputs!$F$84:$I$84,Inputs!$F$85:$I$85)*CG$6</f>
        <v>0</v>
      </c>
      <c r="CH85" s="181">
        <f>LOOKUP(YEAR(CH5),Inputs!$F$84:$I$84,Inputs!$F$85:$I$85)*CH$6</f>
        <v>0</v>
      </c>
      <c r="CI85" s="181">
        <f>LOOKUP(YEAR(CI5),Inputs!$F$84:$I$84,Inputs!$F$85:$I$85)*CI$6</f>
        <v>0</v>
      </c>
      <c r="CJ85" s="181">
        <f>LOOKUP(YEAR(CJ5),Inputs!$F$84:$I$84,Inputs!$F$85:$I$85)*CJ$6</f>
        <v>0</v>
      </c>
      <c r="CK85" s="181">
        <f>LOOKUP(YEAR(CK5),Inputs!$F$84:$I$84,Inputs!$F$85:$I$85)*CK$6</f>
        <v>0</v>
      </c>
      <c r="CL85" s="181">
        <f>LOOKUP(YEAR(CL5),Inputs!$F$84:$I$84,Inputs!$F$85:$I$85)*CL$6</f>
        <v>0</v>
      </c>
      <c r="CM85" s="181">
        <f>LOOKUP(YEAR(CM5),Inputs!$F$84:$I$84,Inputs!$F$85:$I$85)*CM$6</f>
        <v>0</v>
      </c>
      <c r="CN85" s="181">
        <f>LOOKUP(YEAR(CN5),Inputs!$F$84:$I$84,Inputs!$F$85:$I$85)*CN$6</f>
        <v>0</v>
      </c>
      <c r="CO85" s="181">
        <f>LOOKUP(YEAR(CO5),Inputs!$F$84:$I$84,Inputs!$F$85:$I$85)*CO$6</f>
        <v>0</v>
      </c>
      <c r="CP85" s="181">
        <f>LOOKUP(YEAR(CP5),Inputs!$F$84:$I$84,Inputs!$F$85:$I$85)*CP$6</f>
        <v>0</v>
      </c>
      <c r="CQ85" s="181">
        <f>LOOKUP(YEAR(CQ5),Inputs!$F$84:$I$84,Inputs!$F$85:$I$85)*CQ$6</f>
        <v>0</v>
      </c>
      <c r="CR85" s="181">
        <f>LOOKUP(YEAR(CR5),Inputs!$F$84:$I$84,Inputs!$F$85:$I$85)*CR$6</f>
        <v>0</v>
      </c>
      <c r="CS85" s="181">
        <f>LOOKUP(YEAR(CS5),Inputs!$F$84:$I$84,Inputs!$F$85:$I$85)*CS$6</f>
        <v>0</v>
      </c>
      <c r="CT85" s="181">
        <f>LOOKUP(YEAR(CT5),Inputs!$F$84:$I$84,Inputs!$F$85:$I$85)*CT$6</f>
        <v>0</v>
      </c>
      <c r="CU85" s="181">
        <f>LOOKUP(YEAR(CU5),Inputs!$F$84:$I$84,Inputs!$F$85:$I$85)*CU$6</f>
        <v>0</v>
      </c>
      <c r="CV85" s="181">
        <f>LOOKUP(YEAR(CV5),Inputs!$F$84:$I$84,Inputs!$F$85:$I$85)*CV$6</f>
        <v>0</v>
      </c>
      <c r="CW85" s="181">
        <f>LOOKUP(YEAR(CW5),Inputs!$F$84:$I$84,Inputs!$F$85:$I$85)*CW$6</f>
        <v>0</v>
      </c>
      <c r="CX85" s="181">
        <f>LOOKUP(YEAR(CX5),Inputs!$F$84:$I$84,Inputs!$F$85:$I$85)*CX$6</f>
        <v>0</v>
      </c>
      <c r="CY85" s="181">
        <f>LOOKUP(YEAR(CY5),Inputs!$F$84:$I$84,Inputs!$F$85:$I$85)*CY$6</f>
        <v>0</v>
      </c>
      <c r="CZ85" s="181">
        <f>LOOKUP(YEAR(CZ5),Inputs!$F$84:$I$84,Inputs!$F$85:$I$85)*CZ$6</f>
        <v>0</v>
      </c>
      <c r="DA85" s="181">
        <f>LOOKUP(YEAR(DA5),Inputs!$F$84:$I$84,Inputs!$F$85:$I$85)*DA$6</f>
        <v>0</v>
      </c>
      <c r="DB85" s="181">
        <f>LOOKUP(YEAR(DB5),Inputs!$F$84:$I$84,Inputs!$F$85:$I$85)*DB$6</f>
        <v>0</v>
      </c>
      <c r="DC85" s="181">
        <f>LOOKUP(YEAR(DC5),Inputs!$F$84:$I$84,Inputs!$F$85:$I$85)*DC$6</f>
        <v>0</v>
      </c>
      <c r="DD85" s="181">
        <f>LOOKUP(YEAR(DD5),Inputs!$F$84:$I$84,Inputs!$F$85:$I$85)*DD$6</f>
        <v>0</v>
      </c>
      <c r="DE85" s="181">
        <f>LOOKUP(YEAR(DE5),Inputs!$F$84:$I$84,Inputs!$F$85:$I$85)*DE$6</f>
        <v>0</v>
      </c>
      <c r="DF85" s="181">
        <f>LOOKUP(YEAR(DF5),Inputs!$F$84:$I$84,Inputs!$F$85:$I$85)*DF$6</f>
        <v>0</v>
      </c>
      <c r="DG85" s="181">
        <f>LOOKUP(YEAR(DG5),Inputs!$F$84:$I$84,Inputs!$F$85:$I$85)*DG$6</f>
        <v>0</v>
      </c>
      <c r="DH85" s="181">
        <f>LOOKUP(YEAR(DH5),Inputs!$F$84:$I$84,Inputs!$F$85:$I$85)*DH$6</f>
        <v>0</v>
      </c>
      <c r="DI85" s="181">
        <f>LOOKUP(YEAR(DI5),Inputs!$F$84:$I$84,Inputs!$F$85:$I$85)*DI$6</f>
        <v>0</v>
      </c>
      <c r="DJ85" s="181">
        <f>LOOKUP(YEAR(DJ5),Inputs!$F$84:$I$84,Inputs!$F$85:$I$85)*DJ$6</f>
        <v>0</v>
      </c>
      <c r="DK85" s="181">
        <f>LOOKUP(YEAR(DK5),Inputs!$F$84:$I$84,Inputs!$F$85:$I$85)*DK$6</f>
        <v>0</v>
      </c>
      <c r="DL85" s="181">
        <f>LOOKUP(YEAR(DL5),Inputs!$F$84:$I$84,Inputs!$F$85:$I$85)*DL$6</f>
        <v>0</v>
      </c>
      <c r="DM85" s="181">
        <f>LOOKUP(YEAR(DM5),Inputs!$F$84:$I$84,Inputs!$F$85:$I$85)*DM$6</f>
        <v>0</v>
      </c>
      <c r="DN85" s="181">
        <f>LOOKUP(YEAR(DN5),Inputs!$F$84:$I$84,Inputs!$F$85:$I$85)*DN$6</f>
        <v>0</v>
      </c>
      <c r="DO85" s="181">
        <f>LOOKUP(YEAR(DO5),Inputs!$F$84:$I$84,Inputs!$F$85:$I$85)*DO$6</f>
        <v>0</v>
      </c>
      <c r="DP85" s="181">
        <f>LOOKUP(YEAR(DP5),Inputs!$F$84:$I$84,Inputs!$F$85:$I$85)*DP$6</f>
        <v>0</v>
      </c>
      <c r="DQ85" s="181">
        <f>LOOKUP(YEAR(DQ5),Inputs!$F$84:$I$84,Inputs!$F$85:$I$85)*DQ$6</f>
        <v>0</v>
      </c>
      <c r="DR85" s="181">
        <f>LOOKUP(YEAR(DR5),Inputs!$F$84:$I$84,Inputs!$F$85:$I$85)*DR$6</f>
        <v>0</v>
      </c>
      <c r="DS85" s="181">
        <f>LOOKUP(YEAR(DS5),Inputs!$F$84:$I$84,Inputs!$F$85:$I$85)*DS$6</f>
        <v>0</v>
      </c>
      <c r="DT85" s="181">
        <f>LOOKUP(YEAR(DT5),Inputs!$F$84:$I$84,Inputs!$F$85:$I$85)*DT$6</f>
        <v>0</v>
      </c>
      <c r="DU85" s="181">
        <f>LOOKUP(YEAR(DU5),Inputs!$F$84:$I$84,Inputs!$F$85:$I$85)*DU$6</f>
        <v>0</v>
      </c>
      <c r="DV85" s="181">
        <f>LOOKUP(YEAR(DV5),Inputs!$F$84:$I$84,Inputs!$F$85:$I$85)*DV$6</f>
        <v>0</v>
      </c>
      <c r="DW85" s="181">
        <f>LOOKUP(YEAR(DW5),Inputs!$F$84:$I$84,Inputs!$F$85:$I$85)*DW$6</f>
        <v>0</v>
      </c>
      <c r="DX85" s="181">
        <f>LOOKUP(YEAR(DX5),Inputs!$F$84:$I$84,Inputs!$F$85:$I$85)*DX$6</f>
        <v>0</v>
      </c>
      <c r="DY85" s="181">
        <f>LOOKUP(YEAR(DY5),Inputs!$F$84:$I$84,Inputs!$F$85:$I$85)*DY$6</f>
        <v>0</v>
      </c>
    </row>
    <row r="86" spans="3:129">
      <c r="C86" s="42" t="s">
        <v>275</v>
      </c>
      <c r="D86" s="8" t="s">
        <v>276</v>
      </c>
      <c r="J86" s="181">
        <f t="shared" ref="J86:AO86" si="87">(1+J85)^(J10/Tage_Jahr)-1</f>
        <v>4.9611320333071696E-3</v>
      </c>
      <c r="K86" s="181">
        <f t="shared" si="87"/>
        <v>4.9611320333071696E-3</v>
      </c>
      <c r="L86" s="181">
        <f t="shared" si="87"/>
        <v>4.8007119949620147E-3</v>
      </c>
      <c r="M86" s="181">
        <f t="shared" si="87"/>
        <v>4.9611320333071696E-3</v>
      </c>
      <c r="N86" s="181">
        <f t="shared" si="87"/>
        <v>4.8007119949620147E-3</v>
      </c>
      <c r="O86" s="181">
        <f t="shared" si="87"/>
        <v>4.9611320333071696E-3</v>
      </c>
      <c r="P86" s="181">
        <f t="shared" si="87"/>
        <v>0</v>
      </c>
      <c r="Q86" s="181">
        <f t="shared" si="87"/>
        <v>0</v>
      </c>
      <c r="R86" s="181">
        <f t="shared" si="87"/>
        <v>0</v>
      </c>
      <c r="S86" s="181">
        <f t="shared" si="87"/>
        <v>0</v>
      </c>
      <c r="T86" s="181">
        <f t="shared" si="87"/>
        <v>0</v>
      </c>
      <c r="U86" s="181">
        <f t="shared" si="87"/>
        <v>0</v>
      </c>
      <c r="V86" s="181">
        <f t="shared" si="87"/>
        <v>0</v>
      </c>
      <c r="W86" s="181">
        <f t="shared" si="87"/>
        <v>0</v>
      </c>
      <c r="X86" s="181">
        <f t="shared" si="87"/>
        <v>0</v>
      </c>
      <c r="Y86" s="181">
        <f t="shared" si="87"/>
        <v>0</v>
      </c>
      <c r="Z86" s="181">
        <f t="shared" si="87"/>
        <v>0</v>
      </c>
      <c r="AA86" s="181">
        <f t="shared" si="87"/>
        <v>0</v>
      </c>
      <c r="AB86" s="181">
        <f t="shared" si="87"/>
        <v>0</v>
      </c>
      <c r="AC86" s="181">
        <f t="shared" si="87"/>
        <v>0</v>
      </c>
      <c r="AD86" s="181">
        <f t="shared" si="87"/>
        <v>0</v>
      </c>
      <c r="AE86" s="181">
        <f t="shared" si="87"/>
        <v>0</v>
      </c>
      <c r="AF86" s="181">
        <f t="shared" si="87"/>
        <v>0</v>
      </c>
      <c r="AG86" s="181">
        <f t="shared" si="87"/>
        <v>0</v>
      </c>
      <c r="AH86" s="181">
        <f t="shared" si="87"/>
        <v>0</v>
      </c>
      <c r="AI86" s="181">
        <f t="shared" si="87"/>
        <v>0</v>
      </c>
      <c r="AJ86" s="181">
        <f t="shared" si="87"/>
        <v>0</v>
      </c>
      <c r="AK86" s="181">
        <f t="shared" si="87"/>
        <v>0</v>
      </c>
      <c r="AL86" s="181">
        <f t="shared" si="87"/>
        <v>0</v>
      </c>
      <c r="AM86" s="181">
        <f t="shared" si="87"/>
        <v>0</v>
      </c>
      <c r="AN86" s="181">
        <f t="shared" si="87"/>
        <v>0</v>
      </c>
      <c r="AO86" s="181">
        <f t="shared" si="87"/>
        <v>0</v>
      </c>
      <c r="AP86" s="181">
        <f t="shared" ref="AP86:BU86" si="88">(1+AP85)^(AP10/Tage_Jahr)-1</f>
        <v>0</v>
      </c>
      <c r="AQ86" s="181">
        <f t="shared" si="88"/>
        <v>0</v>
      </c>
      <c r="AR86" s="181">
        <f t="shared" si="88"/>
        <v>0</v>
      </c>
      <c r="AS86" s="181">
        <f t="shared" si="88"/>
        <v>0</v>
      </c>
      <c r="AT86" s="181">
        <f t="shared" si="88"/>
        <v>0</v>
      </c>
      <c r="AU86" s="181">
        <f t="shared" si="88"/>
        <v>0</v>
      </c>
      <c r="AV86" s="181">
        <f t="shared" si="88"/>
        <v>0</v>
      </c>
      <c r="AW86" s="181">
        <f t="shared" si="88"/>
        <v>0</v>
      </c>
      <c r="AX86" s="181">
        <f t="shared" si="88"/>
        <v>0</v>
      </c>
      <c r="AY86" s="181">
        <f t="shared" si="88"/>
        <v>0</v>
      </c>
      <c r="AZ86" s="181">
        <f t="shared" si="88"/>
        <v>0</v>
      </c>
      <c r="BA86" s="181">
        <f t="shared" si="88"/>
        <v>0</v>
      </c>
      <c r="BB86" s="181">
        <f t="shared" si="88"/>
        <v>0</v>
      </c>
      <c r="BC86" s="181">
        <f t="shared" si="88"/>
        <v>0</v>
      </c>
      <c r="BD86" s="181">
        <f t="shared" si="88"/>
        <v>0</v>
      </c>
      <c r="BE86" s="181">
        <f t="shared" si="88"/>
        <v>0</v>
      </c>
      <c r="BF86" s="181">
        <f t="shared" si="88"/>
        <v>0</v>
      </c>
      <c r="BG86" s="181">
        <f t="shared" si="88"/>
        <v>0</v>
      </c>
      <c r="BH86" s="181">
        <f t="shared" si="88"/>
        <v>0</v>
      </c>
      <c r="BI86" s="181">
        <f t="shared" si="88"/>
        <v>0</v>
      </c>
      <c r="BJ86" s="181">
        <f t="shared" si="88"/>
        <v>0</v>
      </c>
      <c r="BK86" s="181">
        <f t="shared" si="88"/>
        <v>0</v>
      </c>
      <c r="BL86" s="181">
        <f t="shared" si="88"/>
        <v>0</v>
      </c>
      <c r="BM86" s="181">
        <f t="shared" si="88"/>
        <v>0</v>
      </c>
      <c r="BN86" s="181">
        <f t="shared" si="88"/>
        <v>0</v>
      </c>
      <c r="BO86" s="181">
        <f t="shared" si="88"/>
        <v>0</v>
      </c>
      <c r="BP86" s="181">
        <f t="shared" si="88"/>
        <v>0</v>
      </c>
      <c r="BQ86" s="181">
        <f t="shared" si="88"/>
        <v>0</v>
      </c>
      <c r="BR86" s="181">
        <f t="shared" si="88"/>
        <v>0</v>
      </c>
      <c r="BS86" s="181">
        <f t="shared" si="88"/>
        <v>0</v>
      </c>
      <c r="BT86" s="181">
        <f t="shared" si="88"/>
        <v>0</v>
      </c>
      <c r="BU86" s="181">
        <f t="shared" si="88"/>
        <v>0</v>
      </c>
      <c r="BV86" s="181">
        <f t="shared" ref="BV86:DA86" si="89">(1+BV85)^(BV10/Tage_Jahr)-1</f>
        <v>0</v>
      </c>
      <c r="BW86" s="181">
        <f t="shared" si="89"/>
        <v>0</v>
      </c>
      <c r="BX86" s="181">
        <f t="shared" si="89"/>
        <v>0</v>
      </c>
      <c r="BY86" s="181">
        <f t="shared" si="89"/>
        <v>0</v>
      </c>
      <c r="BZ86" s="181">
        <f t="shared" si="89"/>
        <v>0</v>
      </c>
      <c r="CA86" s="181">
        <f t="shared" si="89"/>
        <v>0</v>
      </c>
      <c r="CB86" s="181">
        <f t="shared" si="89"/>
        <v>0</v>
      </c>
      <c r="CC86" s="181">
        <f t="shared" si="89"/>
        <v>0</v>
      </c>
      <c r="CD86" s="181">
        <f t="shared" si="89"/>
        <v>0</v>
      </c>
      <c r="CE86" s="181">
        <f t="shared" si="89"/>
        <v>0</v>
      </c>
      <c r="CF86" s="181">
        <f t="shared" si="89"/>
        <v>0</v>
      </c>
      <c r="CG86" s="181">
        <f t="shared" si="89"/>
        <v>0</v>
      </c>
      <c r="CH86" s="181">
        <f t="shared" si="89"/>
        <v>0</v>
      </c>
      <c r="CI86" s="181">
        <f t="shared" si="89"/>
        <v>0</v>
      </c>
      <c r="CJ86" s="181">
        <f t="shared" si="89"/>
        <v>0</v>
      </c>
      <c r="CK86" s="181">
        <f t="shared" si="89"/>
        <v>0</v>
      </c>
      <c r="CL86" s="181">
        <f t="shared" si="89"/>
        <v>0</v>
      </c>
      <c r="CM86" s="181">
        <f t="shared" si="89"/>
        <v>0</v>
      </c>
      <c r="CN86" s="181">
        <f t="shared" si="89"/>
        <v>0</v>
      </c>
      <c r="CO86" s="181">
        <f t="shared" si="89"/>
        <v>0</v>
      </c>
      <c r="CP86" s="181">
        <f t="shared" si="89"/>
        <v>0</v>
      </c>
      <c r="CQ86" s="181">
        <f t="shared" si="89"/>
        <v>0</v>
      </c>
      <c r="CR86" s="181">
        <f t="shared" si="89"/>
        <v>0</v>
      </c>
      <c r="CS86" s="181">
        <f t="shared" si="89"/>
        <v>0</v>
      </c>
      <c r="CT86" s="181">
        <f t="shared" si="89"/>
        <v>0</v>
      </c>
      <c r="CU86" s="181">
        <f t="shared" si="89"/>
        <v>0</v>
      </c>
      <c r="CV86" s="181">
        <f t="shared" si="89"/>
        <v>0</v>
      </c>
      <c r="CW86" s="181">
        <f t="shared" si="89"/>
        <v>0</v>
      </c>
      <c r="CX86" s="181">
        <f t="shared" si="89"/>
        <v>0</v>
      </c>
      <c r="CY86" s="181">
        <f t="shared" si="89"/>
        <v>0</v>
      </c>
      <c r="CZ86" s="181">
        <f t="shared" si="89"/>
        <v>0</v>
      </c>
      <c r="DA86" s="181">
        <f t="shared" si="89"/>
        <v>0</v>
      </c>
      <c r="DB86" s="181">
        <f t="shared" ref="DB86:DY86" si="90">(1+DB85)^(DB10/Tage_Jahr)-1</f>
        <v>0</v>
      </c>
      <c r="DC86" s="181">
        <f t="shared" si="90"/>
        <v>0</v>
      </c>
      <c r="DD86" s="181">
        <f t="shared" si="90"/>
        <v>0</v>
      </c>
      <c r="DE86" s="181">
        <f t="shared" si="90"/>
        <v>0</v>
      </c>
      <c r="DF86" s="181">
        <f t="shared" si="90"/>
        <v>0</v>
      </c>
      <c r="DG86" s="181">
        <f t="shared" si="90"/>
        <v>0</v>
      </c>
      <c r="DH86" s="181">
        <f t="shared" si="90"/>
        <v>0</v>
      </c>
      <c r="DI86" s="181">
        <f t="shared" si="90"/>
        <v>0</v>
      </c>
      <c r="DJ86" s="181">
        <f t="shared" si="90"/>
        <v>0</v>
      </c>
      <c r="DK86" s="181">
        <f t="shared" si="90"/>
        <v>0</v>
      </c>
      <c r="DL86" s="181">
        <f t="shared" si="90"/>
        <v>0</v>
      </c>
      <c r="DM86" s="181">
        <f t="shared" si="90"/>
        <v>0</v>
      </c>
      <c r="DN86" s="181">
        <f t="shared" si="90"/>
        <v>0</v>
      </c>
      <c r="DO86" s="181">
        <f t="shared" si="90"/>
        <v>0</v>
      </c>
      <c r="DP86" s="181">
        <f t="shared" si="90"/>
        <v>0</v>
      </c>
      <c r="DQ86" s="181">
        <f t="shared" si="90"/>
        <v>0</v>
      </c>
      <c r="DR86" s="181">
        <f t="shared" si="90"/>
        <v>0</v>
      </c>
      <c r="DS86" s="181">
        <f t="shared" si="90"/>
        <v>0</v>
      </c>
      <c r="DT86" s="181">
        <f t="shared" si="90"/>
        <v>0</v>
      </c>
      <c r="DU86" s="181">
        <f t="shared" si="90"/>
        <v>0</v>
      </c>
      <c r="DV86" s="181">
        <f t="shared" si="90"/>
        <v>0</v>
      </c>
      <c r="DW86" s="181">
        <f t="shared" si="90"/>
        <v>0</v>
      </c>
      <c r="DX86" s="181">
        <f t="shared" si="90"/>
        <v>0</v>
      </c>
      <c r="DY86" s="181">
        <f t="shared" si="90"/>
        <v>0</v>
      </c>
    </row>
    <row r="88" spans="3:129">
      <c r="C88" s="146" t="s">
        <v>277</v>
      </c>
      <c r="D88" s="133" t="s">
        <v>237</v>
      </c>
      <c r="I88" s="191">
        <f t="shared" ref="I88" si="91">SUM(J88:DY88)</f>
        <v>37.145317736157665</v>
      </c>
      <c r="J88" s="182">
        <f t="shared" ref="J88:BV88" si="92">J86*J77</f>
        <v>0</v>
      </c>
      <c r="K88" s="182">
        <f t="shared" si="92"/>
        <v>0</v>
      </c>
      <c r="L88" s="182">
        <f t="shared" si="92"/>
        <v>3.8408710311134273</v>
      </c>
      <c r="M88" s="182">
        <f t="shared" si="92"/>
        <v>7.3691564097066475</v>
      </c>
      <c r="N88" s="182">
        <f t="shared" si="92"/>
        <v>11.331291540524095</v>
      </c>
      <c r="O88" s="182">
        <f t="shared" si="92"/>
        <v>14.603998754813498</v>
      </c>
      <c r="P88" s="182">
        <f t="shared" si="92"/>
        <v>0</v>
      </c>
      <c r="Q88" s="182">
        <f t="shared" si="92"/>
        <v>0</v>
      </c>
      <c r="R88" s="182">
        <f t="shared" si="92"/>
        <v>0</v>
      </c>
      <c r="S88" s="182">
        <f t="shared" si="92"/>
        <v>0</v>
      </c>
      <c r="T88" s="182">
        <f t="shared" si="92"/>
        <v>0</v>
      </c>
      <c r="U88" s="182">
        <f t="shared" si="92"/>
        <v>0</v>
      </c>
      <c r="V88" s="182">
        <f t="shared" si="92"/>
        <v>0</v>
      </c>
      <c r="W88" s="182">
        <f t="shared" si="92"/>
        <v>0</v>
      </c>
      <c r="X88" s="182">
        <f t="shared" si="92"/>
        <v>0</v>
      </c>
      <c r="Y88" s="182">
        <f t="shared" si="92"/>
        <v>0</v>
      </c>
      <c r="Z88" s="182">
        <f t="shared" si="92"/>
        <v>0</v>
      </c>
      <c r="AA88" s="182">
        <f t="shared" si="92"/>
        <v>0</v>
      </c>
      <c r="AB88" s="182">
        <f t="shared" si="92"/>
        <v>0</v>
      </c>
      <c r="AC88" s="182">
        <f t="shared" si="92"/>
        <v>0</v>
      </c>
      <c r="AD88" s="182">
        <f t="shared" si="92"/>
        <v>0</v>
      </c>
      <c r="AE88" s="182">
        <f t="shared" si="92"/>
        <v>0</v>
      </c>
      <c r="AF88" s="182">
        <f t="shared" si="92"/>
        <v>0</v>
      </c>
      <c r="AG88" s="182">
        <f t="shared" si="92"/>
        <v>0</v>
      </c>
      <c r="AH88" s="182">
        <f t="shared" si="92"/>
        <v>0</v>
      </c>
      <c r="AI88" s="182">
        <f t="shared" si="92"/>
        <v>0</v>
      </c>
      <c r="AJ88" s="182">
        <f t="shared" si="92"/>
        <v>0</v>
      </c>
      <c r="AK88" s="182">
        <f t="shared" si="92"/>
        <v>0</v>
      </c>
      <c r="AL88" s="182">
        <f t="shared" si="92"/>
        <v>0</v>
      </c>
      <c r="AM88" s="182">
        <f t="shared" si="92"/>
        <v>0</v>
      </c>
      <c r="AN88" s="182">
        <f t="shared" si="92"/>
        <v>0</v>
      </c>
      <c r="AO88" s="182">
        <f t="shared" si="92"/>
        <v>0</v>
      </c>
      <c r="AP88" s="182">
        <f t="shared" si="92"/>
        <v>0</v>
      </c>
      <c r="AQ88" s="182">
        <f t="shared" si="92"/>
        <v>0</v>
      </c>
      <c r="AR88" s="182">
        <f t="shared" si="92"/>
        <v>0</v>
      </c>
      <c r="AS88" s="182">
        <f t="shared" si="92"/>
        <v>0</v>
      </c>
      <c r="AT88" s="182">
        <f t="shared" si="92"/>
        <v>0</v>
      </c>
      <c r="AU88" s="182">
        <f t="shared" si="92"/>
        <v>0</v>
      </c>
      <c r="AV88" s="182">
        <f t="shared" si="92"/>
        <v>0</v>
      </c>
      <c r="AW88" s="182">
        <f t="shared" si="92"/>
        <v>0</v>
      </c>
      <c r="AX88" s="182">
        <f t="shared" si="92"/>
        <v>0</v>
      </c>
      <c r="AY88" s="182">
        <f t="shared" si="92"/>
        <v>0</v>
      </c>
      <c r="AZ88" s="182">
        <f t="shared" si="92"/>
        <v>0</v>
      </c>
      <c r="BA88" s="182">
        <f t="shared" si="92"/>
        <v>0</v>
      </c>
      <c r="BB88" s="182">
        <f t="shared" si="92"/>
        <v>0</v>
      </c>
      <c r="BC88" s="182">
        <f t="shared" si="92"/>
        <v>0</v>
      </c>
      <c r="BD88" s="182">
        <f t="shared" si="92"/>
        <v>0</v>
      </c>
      <c r="BE88" s="182">
        <f t="shared" si="92"/>
        <v>0</v>
      </c>
      <c r="BF88" s="182">
        <f t="shared" si="92"/>
        <v>0</v>
      </c>
      <c r="BG88" s="182">
        <f t="shared" si="92"/>
        <v>0</v>
      </c>
      <c r="BH88" s="182">
        <f t="shared" si="92"/>
        <v>0</v>
      </c>
      <c r="BI88" s="182">
        <f t="shared" si="92"/>
        <v>0</v>
      </c>
      <c r="BJ88" s="182">
        <f t="shared" si="92"/>
        <v>0</v>
      </c>
      <c r="BK88" s="182">
        <f t="shared" si="92"/>
        <v>0</v>
      </c>
      <c r="BL88" s="182">
        <f t="shared" si="92"/>
        <v>0</v>
      </c>
      <c r="BM88" s="182">
        <f t="shared" si="92"/>
        <v>0</v>
      </c>
      <c r="BN88" s="182">
        <f t="shared" si="92"/>
        <v>0</v>
      </c>
      <c r="BO88" s="182">
        <f t="shared" si="92"/>
        <v>0</v>
      </c>
      <c r="BP88" s="182">
        <f t="shared" si="92"/>
        <v>0</v>
      </c>
      <c r="BQ88" s="182">
        <f t="shared" si="92"/>
        <v>0</v>
      </c>
      <c r="BR88" s="182">
        <f t="shared" si="92"/>
        <v>0</v>
      </c>
      <c r="BS88" s="182">
        <f t="shared" si="92"/>
        <v>0</v>
      </c>
      <c r="BT88" s="182">
        <f t="shared" si="92"/>
        <v>0</v>
      </c>
      <c r="BU88" s="182">
        <f t="shared" si="92"/>
        <v>0</v>
      </c>
      <c r="BV88" s="182">
        <f t="shared" si="92"/>
        <v>0</v>
      </c>
      <c r="BW88" s="182">
        <f t="shared" ref="BW88:DY88" si="93">BW86*BW77</f>
        <v>0</v>
      </c>
      <c r="BX88" s="182">
        <f t="shared" si="93"/>
        <v>0</v>
      </c>
      <c r="BY88" s="182">
        <f t="shared" si="93"/>
        <v>0</v>
      </c>
      <c r="BZ88" s="182">
        <f t="shared" si="93"/>
        <v>0</v>
      </c>
      <c r="CA88" s="182">
        <f t="shared" si="93"/>
        <v>0</v>
      </c>
      <c r="CB88" s="182">
        <f t="shared" si="93"/>
        <v>0</v>
      </c>
      <c r="CC88" s="182">
        <f t="shared" si="93"/>
        <v>0</v>
      </c>
      <c r="CD88" s="182">
        <f t="shared" si="93"/>
        <v>0</v>
      </c>
      <c r="CE88" s="182">
        <f t="shared" si="93"/>
        <v>0</v>
      </c>
      <c r="CF88" s="182">
        <f t="shared" si="93"/>
        <v>0</v>
      </c>
      <c r="CG88" s="182">
        <f t="shared" si="93"/>
        <v>0</v>
      </c>
      <c r="CH88" s="182">
        <f t="shared" si="93"/>
        <v>0</v>
      </c>
      <c r="CI88" s="182">
        <f t="shared" si="93"/>
        <v>0</v>
      </c>
      <c r="CJ88" s="182">
        <f t="shared" si="93"/>
        <v>0</v>
      </c>
      <c r="CK88" s="182">
        <f t="shared" si="93"/>
        <v>0</v>
      </c>
      <c r="CL88" s="182">
        <f t="shared" si="93"/>
        <v>0</v>
      </c>
      <c r="CM88" s="182">
        <f t="shared" si="93"/>
        <v>0</v>
      </c>
      <c r="CN88" s="182">
        <f t="shared" si="93"/>
        <v>0</v>
      </c>
      <c r="CO88" s="182">
        <f t="shared" si="93"/>
        <v>0</v>
      </c>
      <c r="CP88" s="182">
        <f t="shared" si="93"/>
        <v>0</v>
      </c>
      <c r="CQ88" s="182">
        <f t="shared" si="93"/>
        <v>0</v>
      </c>
      <c r="CR88" s="182">
        <f t="shared" si="93"/>
        <v>0</v>
      </c>
      <c r="CS88" s="182">
        <f t="shared" si="93"/>
        <v>0</v>
      </c>
      <c r="CT88" s="182">
        <f t="shared" si="93"/>
        <v>0</v>
      </c>
      <c r="CU88" s="182">
        <f t="shared" si="93"/>
        <v>0</v>
      </c>
      <c r="CV88" s="182">
        <f t="shared" si="93"/>
        <v>0</v>
      </c>
      <c r="CW88" s="182">
        <f t="shared" si="93"/>
        <v>0</v>
      </c>
      <c r="CX88" s="182">
        <f t="shared" si="93"/>
        <v>0</v>
      </c>
      <c r="CY88" s="182">
        <f t="shared" si="93"/>
        <v>0</v>
      </c>
      <c r="CZ88" s="182">
        <f t="shared" si="93"/>
        <v>0</v>
      </c>
      <c r="DA88" s="182">
        <f t="shared" si="93"/>
        <v>0</v>
      </c>
      <c r="DB88" s="182">
        <f t="shared" si="93"/>
        <v>0</v>
      </c>
      <c r="DC88" s="182">
        <f t="shared" si="93"/>
        <v>0</v>
      </c>
      <c r="DD88" s="182">
        <f t="shared" si="93"/>
        <v>0</v>
      </c>
      <c r="DE88" s="182">
        <f t="shared" si="93"/>
        <v>0</v>
      </c>
      <c r="DF88" s="182">
        <f t="shared" si="93"/>
        <v>0</v>
      </c>
      <c r="DG88" s="182">
        <f t="shared" si="93"/>
        <v>0</v>
      </c>
      <c r="DH88" s="182">
        <f t="shared" si="93"/>
        <v>0</v>
      </c>
      <c r="DI88" s="182">
        <f t="shared" si="93"/>
        <v>0</v>
      </c>
      <c r="DJ88" s="182">
        <f t="shared" si="93"/>
        <v>0</v>
      </c>
      <c r="DK88" s="182">
        <f t="shared" si="93"/>
        <v>0</v>
      </c>
      <c r="DL88" s="182">
        <f t="shared" si="93"/>
        <v>0</v>
      </c>
      <c r="DM88" s="182">
        <f t="shared" si="93"/>
        <v>0</v>
      </c>
      <c r="DN88" s="182">
        <f t="shared" si="93"/>
        <v>0</v>
      </c>
      <c r="DO88" s="182">
        <f t="shared" si="93"/>
        <v>0</v>
      </c>
      <c r="DP88" s="182">
        <f t="shared" si="93"/>
        <v>0</v>
      </c>
      <c r="DQ88" s="182">
        <f t="shared" si="93"/>
        <v>0</v>
      </c>
      <c r="DR88" s="182">
        <f t="shared" si="93"/>
        <v>0</v>
      </c>
      <c r="DS88" s="182">
        <f t="shared" si="93"/>
        <v>0</v>
      </c>
      <c r="DT88" s="182">
        <f t="shared" si="93"/>
        <v>0</v>
      </c>
      <c r="DU88" s="182">
        <f t="shared" si="93"/>
        <v>0</v>
      </c>
      <c r="DV88" s="182">
        <f t="shared" si="93"/>
        <v>0</v>
      </c>
      <c r="DW88" s="182">
        <f t="shared" si="93"/>
        <v>0</v>
      </c>
      <c r="DX88" s="182">
        <f t="shared" si="93"/>
        <v>0</v>
      </c>
      <c r="DY88" s="182">
        <f t="shared" si="93"/>
        <v>0</v>
      </c>
    </row>
    <row r="90" spans="3:129">
      <c r="C90" s="146" t="s">
        <v>278</v>
      </c>
    </row>
    <row r="91" spans="3:129">
      <c r="C91" s="146" t="s">
        <v>279</v>
      </c>
      <c r="D91" s="8" t="s">
        <v>267</v>
      </c>
      <c r="E91" s="126">
        <f>Cons_Start</f>
        <v>41821</v>
      </c>
      <c r="J91" s="22">
        <f>IF($E91=J4,1,0)</f>
        <v>1</v>
      </c>
      <c r="K91" s="22">
        <f t="shared" ref="K91:BV91" si="94">IF($E91=K4,1,0)</f>
        <v>0</v>
      </c>
      <c r="L91" s="22">
        <f t="shared" si="94"/>
        <v>0</v>
      </c>
      <c r="M91" s="22">
        <f t="shared" si="94"/>
        <v>0</v>
      </c>
      <c r="N91" s="22">
        <f t="shared" si="94"/>
        <v>0</v>
      </c>
      <c r="O91" s="22">
        <f t="shared" si="94"/>
        <v>0</v>
      </c>
      <c r="P91" s="22">
        <f t="shared" si="94"/>
        <v>0</v>
      </c>
      <c r="Q91" s="22">
        <f t="shared" si="94"/>
        <v>0</v>
      </c>
      <c r="R91" s="22">
        <f t="shared" si="94"/>
        <v>0</v>
      </c>
      <c r="S91" s="22">
        <f t="shared" si="94"/>
        <v>0</v>
      </c>
      <c r="T91" s="22">
        <f t="shared" si="94"/>
        <v>0</v>
      </c>
      <c r="U91" s="22">
        <f t="shared" si="94"/>
        <v>0</v>
      </c>
      <c r="V91" s="22">
        <f t="shared" si="94"/>
        <v>0</v>
      </c>
      <c r="W91" s="22">
        <f t="shared" si="94"/>
        <v>0</v>
      </c>
      <c r="X91" s="22">
        <f t="shared" si="94"/>
        <v>0</v>
      </c>
      <c r="Y91" s="22">
        <f t="shared" si="94"/>
        <v>0</v>
      </c>
      <c r="Z91" s="22">
        <f t="shared" si="94"/>
        <v>0</v>
      </c>
      <c r="AA91" s="22">
        <f t="shared" si="94"/>
        <v>0</v>
      </c>
      <c r="AB91" s="22">
        <f t="shared" si="94"/>
        <v>0</v>
      </c>
      <c r="AC91" s="22">
        <f t="shared" si="94"/>
        <v>0</v>
      </c>
      <c r="AD91" s="22">
        <f t="shared" si="94"/>
        <v>0</v>
      </c>
      <c r="AE91" s="22">
        <f t="shared" si="94"/>
        <v>0</v>
      </c>
      <c r="AF91" s="22">
        <f t="shared" si="94"/>
        <v>0</v>
      </c>
      <c r="AG91" s="22">
        <f t="shared" si="94"/>
        <v>0</v>
      </c>
      <c r="AH91" s="22">
        <f t="shared" si="94"/>
        <v>0</v>
      </c>
      <c r="AI91" s="22">
        <f t="shared" si="94"/>
        <v>0</v>
      </c>
      <c r="AJ91" s="22">
        <f t="shared" si="94"/>
        <v>0</v>
      </c>
      <c r="AK91" s="22">
        <f t="shared" si="94"/>
        <v>0</v>
      </c>
      <c r="AL91" s="22">
        <f t="shared" si="94"/>
        <v>0</v>
      </c>
      <c r="AM91" s="22">
        <f t="shared" si="94"/>
        <v>0</v>
      </c>
      <c r="AN91" s="22">
        <f t="shared" si="94"/>
        <v>0</v>
      </c>
      <c r="AO91" s="22">
        <f t="shared" si="94"/>
        <v>0</v>
      </c>
      <c r="AP91" s="22">
        <f t="shared" si="94"/>
        <v>0</v>
      </c>
      <c r="AQ91" s="22">
        <f t="shared" si="94"/>
        <v>0</v>
      </c>
      <c r="AR91" s="22">
        <f t="shared" si="94"/>
        <v>0</v>
      </c>
      <c r="AS91" s="22">
        <f t="shared" si="94"/>
        <v>0</v>
      </c>
      <c r="AT91" s="22">
        <f t="shared" si="94"/>
        <v>0</v>
      </c>
      <c r="AU91" s="22">
        <f t="shared" si="94"/>
        <v>0</v>
      </c>
      <c r="AV91" s="22">
        <f t="shared" si="94"/>
        <v>0</v>
      </c>
      <c r="AW91" s="22">
        <f t="shared" si="94"/>
        <v>0</v>
      </c>
      <c r="AX91" s="22">
        <f t="shared" si="94"/>
        <v>0</v>
      </c>
      <c r="AY91" s="22">
        <f t="shared" si="94"/>
        <v>0</v>
      </c>
      <c r="AZ91" s="22">
        <f t="shared" si="94"/>
        <v>0</v>
      </c>
      <c r="BA91" s="22">
        <f t="shared" si="94"/>
        <v>0</v>
      </c>
      <c r="BB91" s="22">
        <f t="shared" si="94"/>
        <v>0</v>
      </c>
      <c r="BC91" s="22">
        <f t="shared" si="94"/>
        <v>0</v>
      </c>
      <c r="BD91" s="22">
        <f t="shared" si="94"/>
        <v>0</v>
      </c>
      <c r="BE91" s="22">
        <f t="shared" si="94"/>
        <v>0</v>
      </c>
      <c r="BF91" s="22">
        <f t="shared" si="94"/>
        <v>0</v>
      </c>
      <c r="BG91" s="22">
        <f t="shared" si="94"/>
        <v>0</v>
      </c>
      <c r="BH91" s="22">
        <f t="shared" si="94"/>
        <v>0</v>
      </c>
      <c r="BI91" s="22">
        <f t="shared" si="94"/>
        <v>0</v>
      </c>
      <c r="BJ91" s="22">
        <f t="shared" si="94"/>
        <v>0</v>
      </c>
      <c r="BK91" s="22">
        <f t="shared" si="94"/>
        <v>0</v>
      </c>
      <c r="BL91" s="22">
        <f t="shared" si="94"/>
        <v>0</v>
      </c>
      <c r="BM91" s="22">
        <f t="shared" si="94"/>
        <v>0</v>
      </c>
      <c r="BN91" s="22">
        <f t="shared" si="94"/>
        <v>0</v>
      </c>
      <c r="BO91" s="22">
        <f t="shared" si="94"/>
        <v>0</v>
      </c>
      <c r="BP91" s="22">
        <f t="shared" si="94"/>
        <v>0</v>
      </c>
      <c r="BQ91" s="22">
        <f t="shared" si="94"/>
        <v>0</v>
      </c>
      <c r="BR91" s="22">
        <f t="shared" si="94"/>
        <v>0</v>
      </c>
      <c r="BS91" s="22">
        <f t="shared" si="94"/>
        <v>0</v>
      </c>
      <c r="BT91" s="22">
        <f t="shared" si="94"/>
        <v>0</v>
      </c>
      <c r="BU91" s="22">
        <f t="shared" si="94"/>
        <v>0</v>
      </c>
      <c r="BV91" s="22">
        <f t="shared" si="94"/>
        <v>0</v>
      </c>
      <c r="BW91" s="22">
        <f t="shared" ref="BW91:DY91" si="95">IF($E91=BW4,1,0)</f>
        <v>0</v>
      </c>
      <c r="BX91" s="22">
        <f t="shared" si="95"/>
        <v>0</v>
      </c>
      <c r="BY91" s="22">
        <f t="shared" si="95"/>
        <v>0</v>
      </c>
      <c r="BZ91" s="22">
        <f t="shared" si="95"/>
        <v>0</v>
      </c>
      <c r="CA91" s="22">
        <f t="shared" si="95"/>
        <v>0</v>
      </c>
      <c r="CB91" s="22">
        <f t="shared" si="95"/>
        <v>0</v>
      </c>
      <c r="CC91" s="22">
        <f t="shared" si="95"/>
        <v>0</v>
      </c>
      <c r="CD91" s="22">
        <f t="shared" si="95"/>
        <v>0</v>
      </c>
      <c r="CE91" s="22">
        <f t="shared" si="95"/>
        <v>0</v>
      </c>
      <c r="CF91" s="22">
        <f t="shared" si="95"/>
        <v>0</v>
      </c>
      <c r="CG91" s="22">
        <f t="shared" si="95"/>
        <v>0</v>
      </c>
      <c r="CH91" s="22">
        <f t="shared" si="95"/>
        <v>0</v>
      </c>
      <c r="CI91" s="22">
        <f t="shared" si="95"/>
        <v>0</v>
      </c>
      <c r="CJ91" s="22">
        <f t="shared" si="95"/>
        <v>0</v>
      </c>
      <c r="CK91" s="22">
        <f t="shared" si="95"/>
        <v>0</v>
      </c>
      <c r="CL91" s="22">
        <f t="shared" si="95"/>
        <v>0</v>
      </c>
      <c r="CM91" s="22">
        <f t="shared" si="95"/>
        <v>0</v>
      </c>
      <c r="CN91" s="22">
        <f t="shared" si="95"/>
        <v>0</v>
      </c>
      <c r="CO91" s="22">
        <f t="shared" si="95"/>
        <v>0</v>
      </c>
      <c r="CP91" s="22">
        <f t="shared" si="95"/>
        <v>0</v>
      </c>
      <c r="CQ91" s="22">
        <f t="shared" si="95"/>
        <v>0</v>
      </c>
      <c r="CR91" s="22">
        <f t="shared" si="95"/>
        <v>0</v>
      </c>
      <c r="CS91" s="22">
        <f t="shared" si="95"/>
        <v>0</v>
      </c>
      <c r="CT91" s="22">
        <f t="shared" si="95"/>
        <v>0</v>
      </c>
      <c r="CU91" s="22">
        <f t="shared" si="95"/>
        <v>0</v>
      </c>
      <c r="CV91" s="22">
        <f t="shared" si="95"/>
        <v>0</v>
      </c>
      <c r="CW91" s="22">
        <f t="shared" si="95"/>
        <v>0</v>
      </c>
      <c r="CX91" s="22">
        <f t="shared" si="95"/>
        <v>0</v>
      </c>
      <c r="CY91" s="22">
        <f t="shared" si="95"/>
        <v>0</v>
      </c>
      <c r="CZ91" s="22">
        <f t="shared" si="95"/>
        <v>0</v>
      </c>
      <c r="DA91" s="22">
        <f t="shared" si="95"/>
        <v>0</v>
      </c>
      <c r="DB91" s="22">
        <f t="shared" si="95"/>
        <v>0</v>
      </c>
      <c r="DC91" s="22">
        <f t="shared" si="95"/>
        <v>0</v>
      </c>
      <c r="DD91" s="22">
        <f t="shared" si="95"/>
        <v>0</v>
      </c>
      <c r="DE91" s="22">
        <f t="shared" si="95"/>
        <v>0</v>
      </c>
      <c r="DF91" s="22">
        <f t="shared" si="95"/>
        <v>0</v>
      </c>
      <c r="DG91" s="22">
        <f t="shared" si="95"/>
        <v>0</v>
      </c>
      <c r="DH91" s="22">
        <f t="shared" si="95"/>
        <v>0</v>
      </c>
      <c r="DI91" s="22">
        <f t="shared" si="95"/>
        <v>0</v>
      </c>
      <c r="DJ91" s="22">
        <f t="shared" si="95"/>
        <v>0</v>
      </c>
      <c r="DK91" s="22">
        <f t="shared" si="95"/>
        <v>0</v>
      </c>
      <c r="DL91" s="22">
        <f t="shared" si="95"/>
        <v>0</v>
      </c>
      <c r="DM91" s="22">
        <f t="shared" si="95"/>
        <v>0</v>
      </c>
      <c r="DN91" s="22">
        <f t="shared" si="95"/>
        <v>0</v>
      </c>
      <c r="DO91" s="22">
        <f t="shared" si="95"/>
        <v>0</v>
      </c>
      <c r="DP91" s="22">
        <f t="shared" si="95"/>
        <v>0</v>
      </c>
      <c r="DQ91" s="22">
        <f t="shared" si="95"/>
        <v>0</v>
      </c>
      <c r="DR91" s="22">
        <f t="shared" si="95"/>
        <v>0</v>
      </c>
      <c r="DS91" s="22">
        <f t="shared" si="95"/>
        <v>0</v>
      </c>
      <c r="DT91" s="22">
        <f t="shared" si="95"/>
        <v>0</v>
      </c>
      <c r="DU91" s="22">
        <f t="shared" si="95"/>
        <v>0</v>
      </c>
      <c r="DV91" s="22">
        <f t="shared" si="95"/>
        <v>0</v>
      </c>
      <c r="DW91" s="22">
        <f t="shared" si="95"/>
        <v>0</v>
      </c>
      <c r="DX91" s="22">
        <f t="shared" si="95"/>
        <v>0</v>
      </c>
      <c r="DY91" s="22">
        <f t="shared" si="95"/>
        <v>0</v>
      </c>
    </row>
    <row r="93" spans="3:129">
      <c r="C93" s="42" t="s">
        <v>247</v>
      </c>
      <c r="D93" s="133" t="s">
        <v>237</v>
      </c>
      <c r="E93" s="183">
        <f>Inputs!F88</f>
        <v>64</v>
      </c>
      <c r="I93" s="191">
        <f t="shared" ref="I93" si="96">SUM(J93:DY93)</f>
        <v>64</v>
      </c>
      <c r="J93" s="182">
        <f>$E93*J91</f>
        <v>64</v>
      </c>
      <c r="K93" s="182">
        <f t="shared" ref="K93:BV93" si="97">$E93*K91</f>
        <v>0</v>
      </c>
      <c r="L93" s="182">
        <f t="shared" si="97"/>
        <v>0</v>
      </c>
      <c r="M93" s="182">
        <f t="shared" si="97"/>
        <v>0</v>
      </c>
      <c r="N93" s="182">
        <f t="shared" si="97"/>
        <v>0</v>
      </c>
      <c r="O93" s="182">
        <f t="shared" si="97"/>
        <v>0</v>
      </c>
      <c r="P93" s="182">
        <f t="shared" si="97"/>
        <v>0</v>
      </c>
      <c r="Q93" s="182">
        <f t="shared" si="97"/>
        <v>0</v>
      </c>
      <c r="R93" s="182">
        <f t="shared" si="97"/>
        <v>0</v>
      </c>
      <c r="S93" s="182">
        <f t="shared" si="97"/>
        <v>0</v>
      </c>
      <c r="T93" s="182">
        <f t="shared" si="97"/>
        <v>0</v>
      </c>
      <c r="U93" s="182">
        <f t="shared" si="97"/>
        <v>0</v>
      </c>
      <c r="V93" s="182">
        <f t="shared" si="97"/>
        <v>0</v>
      </c>
      <c r="W93" s="182">
        <f t="shared" si="97"/>
        <v>0</v>
      </c>
      <c r="X93" s="182">
        <f t="shared" si="97"/>
        <v>0</v>
      </c>
      <c r="Y93" s="182">
        <f t="shared" si="97"/>
        <v>0</v>
      </c>
      <c r="Z93" s="182">
        <f t="shared" si="97"/>
        <v>0</v>
      </c>
      <c r="AA93" s="182">
        <f t="shared" si="97"/>
        <v>0</v>
      </c>
      <c r="AB93" s="182">
        <f t="shared" si="97"/>
        <v>0</v>
      </c>
      <c r="AC93" s="182">
        <f t="shared" si="97"/>
        <v>0</v>
      </c>
      <c r="AD93" s="182">
        <f t="shared" si="97"/>
        <v>0</v>
      </c>
      <c r="AE93" s="182">
        <f t="shared" si="97"/>
        <v>0</v>
      </c>
      <c r="AF93" s="182">
        <f t="shared" si="97"/>
        <v>0</v>
      </c>
      <c r="AG93" s="182">
        <f t="shared" si="97"/>
        <v>0</v>
      </c>
      <c r="AH93" s="182">
        <f t="shared" si="97"/>
        <v>0</v>
      </c>
      <c r="AI93" s="182">
        <f t="shared" si="97"/>
        <v>0</v>
      </c>
      <c r="AJ93" s="182">
        <f t="shared" si="97"/>
        <v>0</v>
      </c>
      <c r="AK93" s="182">
        <f t="shared" si="97"/>
        <v>0</v>
      </c>
      <c r="AL93" s="182">
        <f t="shared" si="97"/>
        <v>0</v>
      </c>
      <c r="AM93" s="182">
        <f t="shared" si="97"/>
        <v>0</v>
      </c>
      <c r="AN93" s="182">
        <f t="shared" si="97"/>
        <v>0</v>
      </c>
      <c r="AO93" s="182">
        <f t="shared" si="97"/>
        <v>0</v>
      </c>
      <c r="AP93" s="182">
        <f t="shared" si="97"/>
        <v>0</v>
      </c>
      <c r="AQ93" s="182">
        <f t="shared" si="97"/>
        <v>0</v>
      </c>
      <c r="AR93" s="182">
        <f t="shared" si="97"/>
        <v>0</v>
      </c>
      <c r="AS93" s="182">
        <f t="shared" si="97"/>
        <v>0</v>
      </c>
      <c r="AT93" s="182">
        <f t="shared" si="97"/>
        <v>0</v>
      </c>
      <c r="AU93" s="182">
        <f t="shared" si="97"/>
        <v>0</v>
      </c>
      <c r="AV93" s="182">
        <f t="shared" si="97"/>
        <v>0</v>
      </c>
      <c r="AW93" s="182">
        <f t="shared" si="97"/>
        <v>0</v>
      </c>
      <c r="AX93" s="182">
        <f t="shared" si="97"/>
        <v>0</v>
      </c>
      <c r="AY93" s="182">
        <f t="shared" si="97"/>
        <v>0</v>
      </c>
      <c r="AZ93" s="182">
        <f t="shared" si="97"/>
        <v>0</v>
      </c>
      <c r="BA93" s="182">
        <f t="shared" si="97"/>
        <v>0</v>
      </c>
      <c r="BB93" s="182">
        <f t="shared" si="97"/>
        <v>0</v>
      </c>
      <c r="BC93" s="182">
        <f t="shared" si="97"/>
        <v>0</v>
      </c>
      <c r="BD93" s="182">
        <f t="shared" si="97"/>
        <v>0</v>
      </c>
      <c r="BE93" s="182">
        <f t="shared" si="97"/>
        <v>0</v>
      </c>
      <c r="BF93" s="182">
        <f t="shared" si="97"/>
        <v>0</v>
      </c>
      <c r="BG93" s="182">
        <f t="shared" si="97"/>
        <v>0</v>
      </c>
      <c r="BH93" s="182">
        <f t="shared" si="97"/>
        <v>0</v>
      </c>
      <c r="BI93" s="182">
        <f t="shared" si="97"/>
        <v>0</v>
      </c>
      <c r="BJ93" s="182">
        <f t="shared" si="97"/>
        <v>0</v>
      </c>
      <c r="BK93" s="182">
        <f t="shared" si="97"/>
        <v>0</v>
      </c>
      <c r="BL93" s="182">
        <f t="shared" si="97"/>
        <v>0</v>
      </c>
      <c r="BM93" s="182">
        <f t="shared" si="97"/>
        <v>0</v>
      </c>
      <c r="BN93" s="182">
        <f t="shared" si="97"/>
        <v>0</v>
      </c>
      <c r="BO93" s="182">
        <f t="shared" si="97"/>
        <v>0</v>
      </c>
      <c r="BP93" s="182">
        <f t="shared" si="97"/>
        <v>0</v>
      </c>
      <c r="BQ93" s="182">
        <f t="shared" si="97"/>
        <v>0</v>
      </c>
      <c r="BR93" s="182">
        <f t="shared" si="97"/>
        <v>0</v>
      </c>
      <c r="BS93" s="182">
        <f t="shared" si="97"/>
        <v>0</v>
      </c>
      <c r="BT93" s="182">
        <f t="shared" si="97"/>
        <v>0</v>
      </c>
      <c r="BU93" s="182">
        <f t="shared" si="97"/>
        <v>0</v>
      </c>
      <c r="BV93" s="182">
        <f t="shared" si="97"/>
        <v>0</v>
      </c>
      <c r="BW93" s="182">
        <f t="shared" ref="BW93:DY93" si="98">$E93*BW91</f>
        <v>0</v>
      </c>
      <c r="BX93" s="182">
        <f t="shared" si="98"/>
        <v>0</v>
      </c>
      <c r="BY93" s="182">
        <f t="shared" si="98"/>
        <v>0</v>
      </c>
      <c r="BZ93" s="182">
        <f t="shared" si="98"/>
        <v>0</v>
      </c>
      <c r="CA93" s="182">
        <f t="shared" si="98"/>
        <v>0</v>
      </c>
      <c r="CB93" s="182">
        <f t="shared" si="98"/>
        <v>0</v>
      </c>
      <c r="CC93" s="182">
        <f t="shared" si="98"/>
        <v>0</v>
      </c>
      <c r="CD93" s="182">
        <f t="shared" si="98"/>
        <v>0</v>
      </c>
      <c r="CE93" s="182">
        <f t="shared" si="98"/>
        <v>0</v>
      </c>
      <c r="CF93" s="182">
        <f t="shared" si="98"/>
        <v>0</v>
      </c>
      <c r="CG93" s="182">
        <f t="shared" si="98"/>
        <v>0</v>
      </c>
      <c r="CH93" s="182">
        <f t="shared" si="98"/>
        <v>0</v>
      </c>
      <c r="CI93" s="182">
        <f t="shared" si="98"/>
        <v>0</v>
      </c>
      <c r="CJ93" s="182">
        <f t="shared" si="98"/>
        <v>0</v>
      </c>
      <c r="CK93" s="182">
        <f t="shared" si="98"/>
        <v>0</v>
      </c>
      <c r="CL93" s="182">
        <f t="shared" si="98"/>
        <v>0</v>
      </c>
      <c r="CM93" s="182">
        <f t="shared" si="98"/>
        <v>0</v>
      </c>
      <c r="CN93" s="182">
        <f t="shared" si="98"/>
        <v>0</v>
      </c>
      <c r="CO93" s="182">
        <f t="shared" si="98"/>
        <v>0</v>
      </c>
      <c r="CP93" s="182">
        <f t="shared" si="98"/>
        <v>0</v>
      </c>
      <c r="CQ93" s="182">
        <f t="shared" si="98"/>
        <v>0</v>
      </c>
      <c r="CR93" s="182">
        <f t="shared" si="98"/>
        <v>0</v>
      </c>
      <c r="CS93" s="182">
        <f t="shared" si="98"/>
        <v>0</v>
      </c>
      <c r="CT93" s="182">
        <f t="shared" si="98"/>
        <v>0</v>
      </c>
      <c r="CU93" s="182">
        <f t="shared" si="98"/>
        <v>0</v>
      </c>
      <c r="CV93" s="182">
        <f t="shared" si="98"/>
        <v>0</v>
      </c>
      <c r="CW93" s="182">
        <f t="shared" si="98"/>
        <v>0</v>
      </c>
      <c r="CX93" s="182">
        <f t="shared" si="98"/>
        <v>0</v>
      </c>
      <c r="CY93" s="182">
        <f t="shared" si="98"/>
        <v>0</v>
      </c>
      <c r="CZ93" s="182">
        <f t="shared" si="98"/>
        <v>0</v>
      </c>
      <c r="DA93" s="182">
        <f t="shared" si="98"/>
        <v>0</v>
      </c>
      <c r="DB93" s="182">
        <f t="shared" si="98"/>
        <v>0</v>
      </c>
      <c r="DC93" s="182">
        <f t="shared" si="98"/>
        <v>0</v>
      </c>
      <c r="DD93" s="182">
        <f t="shared" si="98"/>
        <v>0</v>
      </c>
      <c r="DE93" s="182">
        <f t="shared" si="98"/>
        <v>0</v>
      </c>
      <c r="DF93" s="182">
        <f t="shared" si="98"/>
        <v>0</v>
      </c>
      <c r="DG93" s="182">
        <f t="shared" si="98"/>
        <v>0</v>
      </c>
      <c r="DH93" s="182">
        <f t="shared" si="98"/>
        <v>0</v>
      </c>
      <c r="DI93" s="182">
        <f t="shared" si="98"/>
        <v>0</v>
      </c>
      <c r="DJ93" s="182">
        <f t="shared" si="98"/>
        <v>0</v>
      </c>
      <c r="DK93" s="182">
        <f t="shared" si="98"/>
        <v>0</v>
      </c>
      <c r="DL93" s="182">
        <f t="shared" si="98"/>
        <v>0</v>
      </c>
      <c r="DM93" s="182">
        <f t="shared" si="98"/>
        <v>0</v>
      </c>
      <c r="DN93" s="182">
        <f t="shared" si="98"/>
        <v>0</v>
      </c>
      <c r="DO93" s="182">
        <f t="shared" si="98"/>
        <v>0</v>
      </c>
      <c r="DP93" s="182">
        <f t="shared" si="98"/>
        <v>0</v>
      </c>
      <c r="DQ93" s="182">
        <f t="shared" si="98"/>
        <v>0</v>
      </c>
      <c r="DR93" s="182">
        <f t="shared" si="98"/>
        <v>0</v>
      </c>
      <c r="DS93" s="182">
        <f t="shared" si="98"/>
        <v>0</v>
      </c>
      <c r="DT93" s="182">
        <f t="shared" si="98"/>
        <v>0</v>
      </c>
      <c r="DU93" s="182">
        <f t="shared" si="98"/>
        <v>0</v>
      </c>
      <c r="DV93" s="182">
        <f t="shared" si="98"/>
        <v>0</v>
      </c>
      <c r="DW93" s="182">
        <f t="shared" si="98"/>
        <v>0</v>
      </c>
      <c r="DX93" s="182">
        <f t="shared" si="98"/>
        <v>0</v>
      </c>
      <c r="DY93" s="182">
        <f t="shared" si="98"/>
        <v>0</v>
      </c>
    </row>
    <row r="95" spans="3:129">
      <c r="C95" s="146" t="s">
        <v>280</v>
      </c>
      <c r="D95" s="8" t="s">
        <v>276</v>
      </c>
      <c r="E95" s="184">
        <f>Inputs!F89</f>
        <v>7.4999999999999997E-3</v>
      </c>
      <c r="F95" s="8" t="s">
        <v>281</v>
      </c>
      <c r="J95" s="181">
        <f t="shared" ref="J95:AO95" si="99">((1+$E$95)^(J10/Tage_Jahr)-1)*J6</f>
        <v>6.348108866498503E-4</v>
      </c>
      <c r="K95" s="181">
        <f t="shared" si="99"/>
        <v>6.348108866498503E-4</v>
      </c>
      <c r="L95" s="181">
        <f t="shared" si="99"/>
        <v>6.1432682739992472E-4</v>
      </c>
      <c r="M95" s="181">
        <f t="shared" si="99"/>
        <v>6.348108866498503E-4</v>
      </c>
      <c r="N95" s="181">
        <f t="shared" si="99"/>
        <v>6.1432682739992472E-4</v>
      </c>
      <c r="O95" s="181">
        <f t="shared" si="99"/>
        <v>6.348108866498503E-4</v>
      </c>
      <c r="P95" s="181">
        <f t="shared" si="99"/>
        <v>0</v>
      </c>
      <c r="Q95" s="181">
        <f t="shared" si="99"/>
        <v>0</v>
      </c>
      <c r="R95" s="181">
        <f t="shared" si="99"/>
        <v>0</v>
      </c>
      <c r="S95" s="181">
        <f t="shared" si="99"/>
        <v>0</v>
      </c>
      <c r="T95" s="181">
        <f t="shared" si="99"/>
        <v>0</v>
      </c>
      <c r="U95" s="181">
        <f t="shared" si="99"/>
        <v>0</v>
      </c>
      <c r="V95" s="181">
        <f t="shared" si="99"/>
        <v>0</v>
      </c>
      <c r="W95" s="181">
        <f t="shared" si="99"/>
        <v>0</v>
      </c>
      <c r="X95" s="181">
        <f t="shared" si="99"/>
        <v>0</v>
      </c>
      <c r="Y95" s="181">
        <f t="shared" si="99"/>
        <v>0</v>
      </c>
      <c r="Z95" s="181">
        <f t="shared" si="99"/>
        <v>0</v>
      </c>
      <c r="AA95" s="181">
        <f t="shared" si="99"/>
        <v>0</v>
      </c>
      <c r="AB95" s="181">
        <f t="shared" si="99"/>
        <v>0</v>
      </c>
      <c r="AC95" s="181">
        <f t="shared" si="99"/>
        <v>0</v>
      </c>
      <c r="AD95" s="181">
        <f t="shared" si="99"/>
        <v>0</v>
      </c>
      <c r="AE95" s="181">
        <f t="shared" si="99"/>
        <v>0</v>
      </c>
      <c r="AF95" s="181">
        <f t="shared" si="99"/>
        <v>0</v>
      </c>
      <c r="AG95" s="181">
        <f t="shared" si="99"/>
        <v>0</v>
      </c>
      <c r="AH95" s="181">
        <f t="shared" si="99"/>
        <v>0</v>
      </c>
      <c r="AI95" s="181">
        <f t="shared" si="99"/>
        <v>0</v>
      </c>
      <c r="AJ95" s="181">
        <f t="shared" si="99"/>
        <v>0</v>
      </c>
      <c r="AK95" s="181">
        <f t="shared" si="99"/>
        <v>0</v>
      </c>
      <c r="AL95" s="181">
        <f t="shared" si="99"/>
        <v>0</v>
      </c>
      <c r="AM95" s="181">
        <f t="shared" si="99"/>
        <v>0</v>
      </c>
      <c r="AN95" s="181">
        <f t="shared" si="99"/>
        <v>0</v>
      </c>
      <c r="AO95" s="181">
        <f t="shared" si="99"/>
        <v>0</v>
      </c>
      <c r="AP95" s="181">
        <f t="shared" ref="AP95:BU95" si="100">((1+$E$95)^(AP10/Tage_Jahr)-1)*AP6</f>
        <v>0</v>
      </c>
      <c r="AQ95" s="181">
        <f t="shared" si="100"/>
        <v>0</v>
      </c>
      <c r="AR95" s="181">
        <f t="shared" si="100"/>
        <v>0</v>
      </c>
      <c r="AS95" s="181">
        <f t="shared" si="100"/>
        <v>0</v>
      </c>
      <c r="AT95" s="181">
        <f t="shared" si="100"/>
        <v>0</v>
      </c>
      <c r="AU95" s="181">
        <f t="shared" si="100"/>
        <v>0</v>
      </c>
      <c r="AV95" s="181">
        <f t="shared" si="100"/>
        <v>0</v>
      </c>
      <c r="AW95" s="181">
        <f t="shared" si="100"/>
        <v>0</v>
      </c>
      <c r="AX95" s="181">
        <f t="shared" si="100"/>
        <v>0</v>
      </c>
      <c r="AY95" s="181">
        <f t="shared" si="100"/>
        <v>0</v>
      </c>
      <c r="AZ95" s="181">
        <f t="shared" si="100"/>
        <v>0</v>
      </c>
      <c r="BA95" s="181">
        <f t="shared" si="100"/>
        <v>0</v>
      </c>
      <c r="BB95" s="181">
        <f t="shared" si="100"/>
        <v>0</v>
      </c>
      <c r="BC95" s="181">
        <f t="shared" si="100"/>
        <v>0</v>
      </c>
      <c r="BD95" s="181">
        <f t="shared" si="100"/>
        <v>0</v>
      </c>
      <c r="BE95" s="181">
        <f t="shared" si="100"/>
        <v>0</v>
      </c>
      <c r="BF95" s="181">
        <f t="shared" si="100"/>
        <v>0</v>
      </c>
      <c r="BG95" s="181">
        <f t="shared" si="100"/>
        <v>0</v>
      </c>
      <c r="BH95" s="181">
        <f t="shared" si="100"/>
        <v>0</v>
      </c>
      <c r="BI95" s="181">
        <f t="shared" si="100"/>
        <v>0</v>
      </c>
      <c r="BJ95" s="181">
        <f t="shared" si="100"/>
        <v>0</v>
      </c>
      <c r="BK95" s="181">
        <f t="shared" si="100"/>
        <v>0</v>
      </c>
      <c r="BL95" s="181">
        <f t="shared" si="100"/>
        <v>0</v>
      </c>
      <c r="BM95" s="181">
        <f t="shared" si="100"/>
        <v>0</v>
      </c>
      <c r="BN95" s="181">
        <f t="shared" si="100"/>
        <v>0</v>
      </c>
      <c r="BO95" s="181">
        <f t="shared" si="100"/>
        <v>0</v>
      </c>
      <c r="BP95" s="181">
        <f t="shared" si="100"/>
        <v>0</v>
      </c>
      <c r="BQ95" s="181">
        <f t="shared" si="100"/>
        <v>0</v>
      </c>
      <c r="BR95" s="181">
        <f t="shared" si="100"/>
        <v>0</v>
      </c>
      <c r="BS95" s="181">
        <f t="shared" si="100"/>
        <v>0</v>
      </c>
      <c r="BT95" s="181">
        <f t="shared" si="100"/>
        <v>0</v>
      </c>
      <c r="BU95" s="181">
        <f t="shared" si="100"/>
        <v>0</v>
      </c>
      <c r="BV95" s="181">
        <f t="shared" ref="BV95:DA95" si="101">((1+$E$95)^(BV10/Tage_Jahr)-1)*BV6</f>
        <v>0</v>
      </c>
      <c r="BW95" s="181">
        <f t="shared" si="101"/>
        <v>0</v>
      </c>
      <c r="BX95" s="181">
        <f t="shared" si="101"/>
        <v>0</v>
      </c>
      <c r="BY95" s="181">
        <f t="shared" si="101"/>
        <v>0</v>
      </c>
      <c r="BZ95" s="181">
        <f t="shared" si="101"/>
        <v>0</v>
      </c>
      <c r="CA95" s="181">
        <f t="shared" si="101"/>
        <v>0</v>
      </c>
      <c r="CB95" s="181">
        <f t="shared" si="101"/>
        <v>0</v>
      </c>
      <c r="CC95" s="181">
        <f t="shared" si="101"/>
        <v>0</v>
      </c>
      <c r="CD95" s="181">
        <f t="shared" si="101"/>
        <v>0</v>
      </c>
      <c r="CE95" s="181">
        <f t="shared" si="101"/>
        <v>0</v>
      </c>
      <c r="CF95" s="181">
        <f t="shared" si="101"/>
        <v>0</v>
      </c>
      <c r="CG95" s="181">
        <f t="shared" si="101"/>
        <v>0</v>
      </c>
      <c r="CH95" s="181">
        <f t="shared" si="101"/>
        <v>0</v>
      </c>
      <c r="CI95" s="181">
        <f t="shared" si="101"/>
        <v>0</v>
      </c>
      <c r="CJ95" s="181">
        <f t="shared" si="101"/>
        <v>0</v>
      </c>
      <c r="CK95" s="181">
        <f t="shared" si="101"/>
        <v>0</v>
      </c>
      <c r="CL95" s="181">
        <f t="shared" si="101"/>
        <v>0</v>
      </c>
      <c r="CM95" s="181">
        <f t="shared" si="101"/>
        <v>0</v>
      </c>
      <c r="CN95" s="181">
        <f t="shared" si="101"/>
        <v>0</v>
      </c>
      <c r="CO95" s="181">
        <f t="shared" si="101"/>
        <v>0</v>
      </c>
      <c r="CP95" s="181">
        <f t="shared" si="101"/>
        <v>0</v>
      </c>
      <c r="CQ95" s="181">
        <f t="shared" si="101"/>
        <v>0</v>
      </c>
      <c r="CR95" s="181">
        <f t="shared" si="101"/>
        <v>0</v>
      </c>
      <c r="CS95" s="181">
        <f t="shared" si="101"/>
        <v>0</v>
      </c>
      <c r="CT95" s="181">
        <f t="shared" si="101"/>
        <v>0</v>
      </c>
      <c r="CU95" s="181">
        <f t="shared" si="101"/>
        <v>0</v>
      </c>
      <c r="CV95" s="181">
        <f t="shared" si="101"/>
        <v>0</v>
      </c>
      <c r="CW95" s="181">
        <f t="shared" si="101"/>
        <v>0</v>
      </c>
      <c r="CX95" s="181">
        <f t="shared" si="101"/>
        <v>0</v>
      </c>
      <c r="CY95" s="181">
        <f t="shared" si="101"/>
        <v>0</v>
      </c>
      <c r="CZ95" s="181">
        <f t="shared" si="101"/>
        <v>0</v>
      </c>
      <c r="DA95" s="181">
        <f t="shared" si="101"/>
        <v>0</v>
      </c>
      <c r="DB95" s="181">
        <f t="shared" ref="DB95:DY95" si="102">((1+$E$95)^(DB10/Tage_Jahr)-1)*DB6</f>
        <v>0</v>
      </c>
      <c r="DC95" s="181">
        <f t="shared" si="102"/>
        <v>0</v>
      </c>
      <c r="DD95" s="181">
        <f t="shared" si="102"/>
        <v>0</v>
      </c>
      <c r="DE95" s="181">
        <f t="shared" si="102"/>
        <v>0</v>
      </c>
      <c r="DF95" s="181">
        <f t="shared" si="102"/>
        <v>0</v>
      </c>
      <c r="DG95" s="181">
        <f t="shared" si="102"/>
        <v>0</v>
      </c>
      <c r="DH95" s="181">
        <f t="shared" si="102"/>
        <v>0</v>
      </c>
      <c r="DI95" s="181">
        <f t="shared" si="102"/>
        <v>0</v>
      </c>
      <c r="DJ95" s="181">
        <f t="shared" si="102"/>
        <v>0</v>
      </c>
      <c r="DK95" s="181">
        <f t="shared" si="102"/>
        <v>0</v>
      </c>
      <c r="DL95" s="181">
        <f t="shared" si="102"/>
        <v>0</v>
      </c>
      <c r="DM95" s="181">
        <f t="shared" si="102"/>
        <v>0</v>
      </c>
      <c r="DN95" s="181">
        <f t="shared" si="102"/>
        <v>0</v>
      </c>
      <c r="DO95" s="181">
        <f t="shared" si="102"/>
        <v>0</v>
      </c>
      <c r="DP95" s="181">
        <f t="shared" si="102"/>
        <v>0</v>
      </c>
      <c r="DQ95" s="181">
        <f t="shared" si="102"/>
        <v>0</v>
      </c>
      <c r="DR95" s="181">
        <f t="shared" si="102"/>
        <v>0</v>
      </c>
      <c r="DS95" s="181">
        <f t="shared" si="102"/>
        <v>0</v>
      </c>
      <c r="DT95" s="181">
        <f t="shared" si="102"/>
        <v>0</v>
      </c>
      <c r="DU95" s="181">
        <f t="shared" si="102"/>
        <v>0</v>
      </c>
      <c r="DV95" s="181">
        <f t="shared" si="102"/>
        <v>0</v>
      </c>
      <c r="DW95" s="181">
        <f t="shared" si="102"/>
        <v>0</v>
      </c>
      <c r="DX95" s="181">
        <f t="shared" si="102"/>
        <v>0</v>
      </c>
      <c r="DY95" s="181">
        <f t="shared" si="102"/>
        <v>0</v>
      </c>
    </row>
    <row r="96" spans="3:129">
      <c r="C96" s="146" t="s">
        <v>280</v>
      </c>
      <c r="D96" s="133" t="s">
        <v>237</v>
      </c>
      <c r="I96" s="191">
        <f t="shared" ref="I96" si="103">SUM(J96:DY96)</f>
        <v>7.304137532145754</v>
      </c>
      <c r="J96" s="185">
        <f>J95*J82</f>
        <v>2.031394837279521</v>
      </c>
      <c r="K96" s="185">
        <f t="shared" ref="K96:BV96" si="104">K95*K82</f>
        <v>2.031394837279521</v>
      </c>
      <c r="L96" s="185">
        <f t="shared" si="104"/>
        <v>1.474345812378254</v>
      </c>
      <c r="M96" s="185">
        <f t="shared" si="104"/>
        <v>1.08846070795161</v>
      </c>
      <c r="N96" s="185">
        <f t="shared" si="104"/>
        <v>0.51582835241261127</v>
      </c>
      <c r="O96" s="185">
        <f t="shared" si="104"/>
        <v>0.16271298484423738</v>
      </c>
      <c r="P96" s="185">
        <f t="shared" si="104"/>
        <v>0</v>
      </c>
      <c r="Q96" s="185">
        <f t="shared" si="104"/>
        <v>0</v>
      </c>
      <c r="R96" s="185">
        <f t="shared" si="104"/>
        <v>0</v>
      </c>
      <c r="S96" s="185">
        <f t="shared" si="104"/>
        <v>0</v>
      </c>
      <c r="T96" s="185">
        <f t="shared" si="104"/>
        <v>0</v>
      </c>
      <c r="U96" s="185">
        <f t="shared" si="104"/>
        <v>0</v>
      </c>
      <c r="V96" s="185">
        <f t="shared" si="104"/>
        <v>0</v>
      </c>
      <c r="W96" s="185">
        <f t="shared" si="104"/>
        <v>0</v>
      </c>
      <c r="X96" s="185">
        <f t="shared" si="104"/>
        <v>0</v>
      </c>
      <c r="Y96" s="185">
        <f t="shared" si="104"/>
        <v>0</v>
      </c>
      <c r="Z96" s="185">
        <f t="shared" si="104"/>
        <v>0</v>
      </c>
      <c r="AA96" s="185">
        <f t="shared" si="104"/>
        <v>0</v>
      </c>
      <c r="AB96" s="185">
        <f t="shared" si="104"/>
        <v>0</v>
      </c>
      <c r="AC96" s="185">
        <f t="shared" si="104"/>
        <v>0</v>
      </c>
      <c r="AD96" s="185">
        <f t="shared" si="104"/>
        <v>0</v>
      </c>
      <c r="AE96" s="185">
        <f t="shared" si="104"/>
        <v>0</v>
      </c>
      <c r="AF96" s="185">
        <f t="shared" si="104"/>
        <v>0</v>
      </c>
      <c r="AG96" s="185">
        <f t="shared" si="104"/>
        <v>0</v>
      </c>
      <c r="AH96" s="185">
        <f t="shared" si="104"/>
        <v>0</v>
      </c>
      <c r="AI96" s="185">
        <f t="shared" si="104"/>
        <v>0</v>
      </c>
      <c r="AJ96" s="185">
        <f t="shared" si="104"/>
        <v>0</v>
      </c>
      <c r="AK96" s="185">
        <f t="shared" si="104"/>
        <v>0</v>
      </c>
      <c r="AL96" s="185">
        <f t="shared" si="104"/>
        <v>0</v>
      </c>
      <c r="AM96" s="185">
        <f t="shared" si="104"/>
        <v>0</v>
      </c>
      <c r="AN96" s="185">
        <f t="shared" si="104"/>
        <v>0</v>
      </c>
      <c r="AO96" s="185">
        <f t="shared" si="104"/>
        <v>0</v>
      </c>
      <c r="AP96" s="185">
        <f t="shared" si="104"/>
        <v>0</v>
      </c>
      <c r="AQ96" s="185">
        <f t="shared" si="104"/>
        <v>0</v>
      </c>
      <c r="AR96" s="185">
        <f t="shared" si="104"/>
        <v>0</v>
      </c>
      <c r="AS96" s="185">
        <f t="shared" si="104"/>
        <v>0</v>
      </c>
      <c r="AT96" s="185">
        <f t="shared" si="104"/>
        <v>0</v>
      </c>
      <c r="AU96" s="185">
        <f t="shared" si="104"/>
        <v>0</v>
      </c>
      <c r="AV96" s="185">
        <f t="shared" si="104"/>
        <v>0</v>
      </c>
      <c r="AW96" s="185">
        <f t="shared" si="104"/>
        <v>0</v>
      </c>
      <c r="AX96" s="185">
        <f t="shared" si="104"/>
        <v>0</v>
      </c>
      <c r="AY96" s="185">
        <f t="shared" si="104"/>
        <v>0</v>
      </c>
      <c r="AZ96" s="185">
        <f t="shared" si="104"/>
        <v>0</v>
      </c>
      <c r="BA96" s="185">
        <f t="shared" si="104"/>
        <v>0</v>
      </c>
      <c r="BB96" s="185">
        <f t="shared" si="104"/>
        <v>0</v>
      </c>
      <c r="BC96" s="185">
        <f t="shared" si="104"/>
        <v>0</v>
      </c>
      <c r="BD96" s="185">
        <f t="shared" si="104"/>
        <v>0</v>
      </c>
      <c r="BE96" s="185">
        <f t="shared" si="104"/>
        <v>0</v>
      </c>
      <c r="BF96" s="185">
        <f t="shared" si="104"/>
        <v>0</v>
      </c>
      <c r="BG96" s="185">
        <f t="shared" si="104"/>
        <v>0</v>
      </c>
      <c r="BH96" s="185">
        <f t="shared" si="104"/>
        <v>0</v>
      </c>
      <c r="BI96" s="185">
        <f t="shared" si="104"/>
        <v>0</v>
      </c>
      <c r="BJ96" s="185">
        <f t="shared" si="104"/>
        <v>0</v>
      </c>
      <c r="BK96" s="185">
        <f t="shared" si="104"/>
        <v>0</v>
      </c>
      <c r="BL96" s="185">
        <f t="shared" si="104"/>
        <v>0</v>
      </c>
      <c r="BM96" s="185">
        <f t="shared" si="104"/>
        <v>0</v>
      </c>
      <c r="BN96" s="185">
        <f t="shared" si="104"/>
        <v>0</v>
      </c>
      <c r="BO96" s="185">
        <f t="shared" si="104"/>
        <v>0</v>
      </c>
      <c r="BP96" s="185">
        <f t="shared" si="104"/>
        <v>0</v>
      </c>
      <c r="BQ96" s="185">
        <f t="shared" si="104"/>
        <v>0</v>
      </c>
      <c r="BR96" s="185">
        <f t="shared" si="104"/>
        <v>0</v>
      </c>
      <c r="BS96" s="185">
        <f t="shared" si="104"/>
        <v>0</v>
      </c>
      <c r="BT96" s="185">
        <f t="shared" si="104"/>
        <v>0</v>
      </c>
      <c r="BU96" s="185">
        <f t="shared" si="104"/>
        <v>0</v>
      </c>
      <c r="BV96" s="185">
        <f t="shared" si="104"/>
        <v>0</v>
      </c>
      <c r="BW96" s="185">
        <f t="shared" ref="BW96:DY96" si="105">BW95*BW82</f>
        <v>0</v>
      </c>
      <c r="BX96" s="185">
        <f t="shared" si="105"/>
        <v>0</v>
      </c>
      <c r="BY96" s="185">
        <f t="shared" si="105"/>
        <v>0</v>
      </c>
      <c r="BZ96" s="185">
        <f t="shared" si="105"/>
        <v>0</v>
      </c>
      <c r="CA96" s="185">
        <f t="shared" si="105"/>
        <v>0</v>
      </c>
      <c r="CB96" s="185">
        <f t="shared" si="105"/>
        <v>0</v>
      </c>
      <c r="CC96" s="185">
        <f t="shared" si="105"/>
        <v>0</v>
      </c>
      <c r="CD96" s="185">
        <f t="shared" si="105"/>
        <v>0</v>
      </c>
      <c r="CE96" s="185">
        <f t="shared" si="105"/>
        <v>0</v>
      </c>
      <c r="CF96" s="185">
        <f t="shared" si="105"/>
        <v>0</v>
      </c>
      <c r="CG96" s="185">
        <f t="shared" si="105"/>
        <v>0</v>
      </c>
      <c r="CH96" s="185">
        <f t="shared" si="105"/>
        <v>0</v>
      </c>
      <c r="CI96" s="185">
        <f t="shared" si="105"/>
        <v>0</v>
      </c>
      <c r="CJ96" s="185">
        <f t="shared" si="105"/>
        <v>0</v>
      </c>
      <c r="CK96" s="185">
        <f t="shared" si="105"/>
        <v>0</v>
      </c>
      <c r="CL96" s="185">
        <f t="shared" si="105"/>
        <v>0</v>
      </c>
      <c r="CM96" s="185">
        <f t="shared" si="105"/>
        <v>0</v>
      </c>
      <c r="CN96" s="185">
        <f t="shared" si="105"/>
        <v>0</v>
      </c>
      <c r="CO96" s="185">
        <f t="shared" si="105"/>
        <v>0</v>
      </c>
      <c r="CP96" s="185">
        <f t="shared" si="105"/>
        <v>0</v>
      </c>
      <c r="CQ96" s="185">
        <f t="shared" si="105"/>
        <v>0</v>
      </c>
      <c r="CR96" s="185">
        <f t="shared" si="105"/>
        <v>0</v>
      </c>
      <c r="CS96" s="185">
        <f t="shared" si="105"/>
        <v>0</v>
      </c>
      <c r="CT96" s="185">
        <f t="shared" si="105"/>
        <v>0</v>
      </c>
      <c r="CU96" s="185">
        <f t="shared" si="105"/>
        <v>0</v>
      </c>
      <c r="CV96" s="185">
        <f t="shared" si="105"/>
        <v>0</v>
      </c>
      <c r="CW96" s="185">
        <f t="shared" si="105"/>
        <v>0</v>
      </c>
      <c r="CX96" s="185">
        <f t="shared" si="105"/>
        <v>0</v>
      </c>
      <c r="CY96" s="185">
        <f t="shared" si="105"/>
        <v>0</v>
      </c>
      <c r="CZ96" s="185">
        <f t="shared" si="105"/>
        <v>0</v>
      </c>
      <c r="DA96" s="185">
        <f t="shared" si="105"/>
        <v>0</v>
      </c>
      <c r="DB96" s="185">
        <f t="shared" si="105"/>
        <v>0</v>
      </c>
      <c r="DC96" s="185">
        <f t="shared" si="105"/>
        <v>0</v>
      </c>
      <c r="DD96" s="185">
        <f t="shared" si="105"/>
        <v>0</v>
      </c>
      <c r="DE96" s="185">
        <f t="shared" si="105"/>
        <v>0</v>
      </c>
      <c r="DF96" s="185">
        <f t="shared" si="105"/>
        <v>0</v>
      </c>
      <c r="DG96" s="185">
        <f t="shared" si="105"/>
        <v>0</v>
      </c>
      <c r="DH96" s="185">
        <f t="shared" si="105"/>
        <v>0</v>
      </c>
      <c r="DI96" s="185">
        <f t="shared" si="105"/>
        <v>0</v>
      </c>
      <c r="DJ96" s="185">
        <f t="shared" si="105"/>
        <v>0</v>
      </c>
      <c r="DK96" s="185">
        <f t="shared" si="105"/>
        <v>0</v>
      </c>
      <c r="DL96" s="185">
        <f t="shared" si="105"/>
        <v>0</v>
      </c>
      <c r="DM96" s="185">
        <f t="shared" si="105"/>
        <v>0</v>
      </c>
      <c r="DN96" s="185">
        <f t="shared" si="105"/>
        <v>0</v>
      </c>
      <c r="DO96" s="185">
        <f t="shared" si="105"/>
        <v>0</v>
      </c>
      <c r="DP96" s="185">
        <f t="shared" si="105"/>
        <v>0</v>
      </c>
      <c r="DQ96" s="185">
        <f t="shared" si="105"/>
        <v>0</v>
      </c>
      <c r="DR96" s="185">
        <f t="shared" si="105"/>
        <v>0</v>
      </c>
      <c r="DS96" s="185">
        <f t="shared" si="105"/>
        <v>0</v>
      </c>
      <c r="DT96" s="185">
        <f t="shared" si="105"/>
        <v>0</v>
      </c>
      <c r="DU96" s="185">
        <f t="shared" si="105"/>
        <v>0</v>
      </c>
      <c r="DV96" s="185">
        <f t="shared" si="105"/>
        <v>0</v>
      </c>
      <c r="DW96" s="185">
        <f t="shared" si="105"/>
        <v>0</v>
      </c>
      <c r="DX96" s="185">
        <f t="shared" si="105"/>
        <v>0</v>
      </c>
      <c r="DY96" s="185">
        <f t="shared" si="105"/>
        <v>0</v>
      </c>
    </row>
    <row r="98" spans="3:129">
      <c r="C98" s="146" t="s">
        <v>282</v>
      </c>
      <c r="D98" s="133" t="s">
        <v>237</v>
      </c>
      <c r="I98" s="191">
        <f t="shared" ref="I98" si="106">SUM(J98:DY98)</f>
        <v>71.304137532145759</v>
      </c>
      <c r="J98" s="185">
        <f>J93+J96</f>
        <v>66.031394837279521</v>
      </c>
      <c r="K98" s="185">
        <f t="shared" ref="K98:BV98" si="107">K93+K96</f>
        <v>2.031394837279521</v>
      </c>
      <c r="L98" s="185">
        <f t="shared" si="107"/>
        <v>1.474345812378254</v>
      </c>
      <c r="M98" s="185">
        <f t="shared" si="107"/>
        <v>1.08846070795161</v>
      </c>
      <c r="N98" s="185">
        <f t="shared" si="107"/>
        <v>0.51582835241261127</v>
      </c>
      <c r="O98" s="185">
        <f t="shared" si="107"/>
        <v>0.16271298484423738</v>
      </c>
      <c r="P98" s="185">
        <f t="shared" si="107"/>
        <v>0</v>
      </c>
      <c r="Q98" s="185">
        <f t="shared" si="107"/>
        <v>0</v>
      </c>
      <c r="R98" s="185">
        <f t="shared" si="107"/>
        <v>0</v>
      </c>
      <c r="S98" s="185">
        <f t="shared" si="107"/>
        <v>0</v>
      </c>
      <c r="T98" s="185">
        <f t="shared" si="107"/>
        <v>0</v>
      </c>
      <c r="U98" s="185">
        <f t="shared" si="107"/>
        <v>0</v>
      </c>
      <c r="V98" s="185">
        <f t="shared" si="107"/>
        <v>0</v>
      </c>
      <c r="W98" s="185">
        <f t="shared" si="107"/>
        <v>0</v>
      </c>
      <c r="X98" s="185">
        <f t="shared" si="107"/>
        <v>0</v>
      </c>
      <c r="Y98" s="185">
        <f t="shared" si="107"/>
        <v>0</v>
      </c>
      <c r="Z98" s="185">
        <f t="shared" si="107"/>
        <v>0</v>
      </c>
      <c r="AA98" s="185">
        <f t="shared" si="107"/>
        <v>0</v>
      </c>
      <c r="AB98" s="185">
        <f t="shared" si="107"/>
        <v>0</v>
      </c>
      <c r="AC98" s="185">
        <f t="shared" si="107"/>
        <v>0</v>
      </c>
      <c r="AD98" s="185">
        <f t="shared" si="107"/>
        <v>0</v>
      </c>
      <c r="AE98" s="185">
        <f t="shared" si="107"/>
        <v>0</v>
      </c>
      <c r="AF98" s="185">
        <f t="shared" si="107"/>
        <v>0</v>
      </c>
      <c r="AG98" s="185">
        <f t="shared" si="107"/>
        <v>0</v>
      </c>
      <c r="AH98" s="185">
        <f t="shared" si="107"/>
        <v>0</v>
      </c>
      <c r="AI98" s="185">
        <f t="shared" si="107"/>
        <v>0</v>
      </c>
      <c r="AJ98" s="185">
        <f t="shared" si="107"/>
        <v>0</v>
      </c>
      <c r="AK98" s="185">
        <f t="shared" si="107"/>
        <v>0</v>
      </c>
      <c r="AL98" s="185">
        <f t="shared" si="107"/>
        <v>0</v>
      </c>
      <c r="AM98" s="185">
        <f t="shared" si="107"/>
        <v>0</v>
      </c>
      <c r="AN98" s="185">
        <f t="shared" si="107"/>
        <v>0</v>
      </c>
      <c r="AO98" s="185">
        <f t="shared" si="107"/>
        <v>0</v>
      </c>
      <c r="AP98" s="185">
        <f t="shared" si="107"/>
        <v>0</v>
      </c>
      <c r="AQ98" s="185">
        <f t="shared" si="107"/>
        <v>0</v>
      </c>
      <c r="AR98" s="185">
        <f t="shared" si="107"/>
        <v>0</v>
      </c>
      <c r="AS98" s="185">
        <f t="shared" si="107"/>
        <v>0</v>
      </c>
      <c r="AT98" s="185">
        <f t="shared" si="107"/>
        <v>0</v>
      </c>
      <c r="AU98" s="185">
        <f t="shared" si="107"/>
        <v>0</v>
      </c>
      <c r="AV98" s="185">
        <f t="shared" si="107"/>
        <v>0</v>
      </c>
      <c r="AW98" s="185">
        <f t="shared" si="107"/>
        <v>0</v>
      </c>
      <c r="AX98" s="185">
        <f t="shared" si="107"/>
        <v>0</v>
      </c>
      <c r="AY98" s="185">
        <f t="shared" si="107"/>
        <v>0</v>
      </c>
      <c r="AZ98" s="185">
        <f t="shared" si="107"/>
        <v>0</v>
      </c>
      <c r="BA98" s="185">
        <f t="shared" si="107"/>
        <v>0</v>
      </c>
      <c r="BB98" s="185">
        <f t="shared" si="107"/>
        <v>0</v>
      </c>
      <c r="BC98" s="185">
        <f t="shared" si="107"/>
        <v>0</v>
      </c>
      <c r="BD98" s="185">
        <f t="shared" si="107"/>
        <v>0</v>
      </c>
      <c r="BE98" s="185">
        <f t="shared" si="107"/>
        <v>0</v>
      </c>
      <c r="BF98" s="185">
        <f t="shared" si="107"/>
        <v>0</v>
      </c>
      <c r="BG98" s="185">
        <f t="shared" si="107"/>
        <v>0</v>
      </c>
      <c r="BH98" s="185">
        <f t="shared" si="107"/>
        <v>0</v>
      </c>
      <c r="BI98" s="185">
        <f t="shared" si="107"/>
        <v>0</v>
      </c>
      <c r="BJ98" s="185">
        <f t="shared" si="107"/>
        <v>0</v>
      </c>
      <c r="BK98" s="185">
        <f t="shared" si="107"/>
        <v>0</v>
      </c>
      <c r="BL98" s="185">
        <f t="shared" si="107"/>
        <v>0</v>
      </c>
      <c r="BM98" s="185">
        <f t="shared" si="107"/>
        <v>0</v>
      </c>
      <c r="BN98" s="185">
        <f t="shared" si="107"/>
        <v>0</v>
      </c>
      <c r="BO98" s="185">
        <f t="shared" si="107"/>
        <v>0</v>
      </c>
      <c r="BP98" s="185">
        <f t="shared" si="107"/>
        <v>0</v>
      </c>
      <c r="BQ98" s="185">
        <f t="shared" si="107"/>
        <v>0</v>
      </c>
      <c r="BR98" s="185">
        <f t="shared" si="107"/>
        <v>0</v>
      </c>
      <c r="BS98" s="185">
        <f t="shared" si="107"/>
        <v>0</v>
      </c>
      <c r="BT98" s="185">
        <f t="shared" si="107"/>
        <v>0</v>
      </c>
      <c r="BU98" s="185">
        <f t="shared" si="107"/>
        <v>0</v>
      </c>
      <c r="BV98" s="185">
        <f t="shared" si="107"/>
        <v>0</v>
      </c>
      <c r="BW98" s="185">
        <f t="shared" ref="BW98:DY98" si="108">BW93+BW96</f>
        <v>0</v>
      </c>
      <c r="BX98" s="185">
        <f t="shared" si="108"/>
        <v>0</v>
      </c>
      <c r="BY98" s="185">
        <f t="shared" si="108"/>
        <v>0</v>
      </c>
      <c r="BZ98" s="185">
        <f t="shared" si="108"/>
        <v>0</v>
      </c>
      <c r="CA98" s="185">
        <f t="shared" si="108"/>
        <v>0</v>
      </c>
      <c r="CB98" s="185">
        <f t="shared" si="108"/>
        <v>0</v>
      </c>
      <c r="CC98" s="185">
        <f t="shared" si="108"/>
        <v>0</v>
      </c>
      <c r="CD98" s="185">
        <f t="shared" si="108"/>
        <v>0</v>
      </c>
      <c r="CE98" s="185">
        <f t="shared" si="108"/>
        <v>0</v>
      </c>
      <c r="CF98" s="185">
        <f t="shared" si="108"/>
        <v>0</v>
      </c>
      <c r="CG98" s="185">
        <f t="shared" si="108"/>
        <v>0</v>
      </c>
      <c r="CH98" s="185">
        <f t="shared" si="108"/>
        <v>0</v>
      </c>
      <c r="CI98" s="185">
        <f t="shared" si="108"/>
        <v>0</v>
      </c>
      <c r="CJ98" s="185">
        <f t="shared" si="108"/>
        <v>0</v>
      </c>
      <c r="CK98" s="185">
        <f t="shared" si="108"/>
        <v>0</v>
      </c>
      <c r="CL98" s="185">
        <f t="shared" si="108"/>
        <v>0</v>
      </c>
      <c r="CM98" s="185">
        <f t="shared" si="108"/>
        <v>0</v>
      </c>
      <c r="CN98" s="185">
        <f t="shared" si="108"/>
        <v>0</v>
      </c>
      <c r="CO98" s="185">
        <f t="shared" si="108"/>
        <v>0</v>
      </c>
      <c r="CP98" s="185">
        <f t="shared" si="108"/>
        <v>0</v>
      </c>
      <c r="CQ98" s="185">
        <f t="shared" si="108"/>
        <v>0</v>
      </c>
      <c r="CR98" s="185">
        <f t="shared" si="108"/>
        <v>0</v>
      </c>
      <c r="CS98" s="185">
        <f t="shared" si="108"/>
        <v>0</v>
      </c>
      <c r="CT98" s="185">
        <f t="shared" si="108"/>
        <v>0</v>
      </c>
      <c r="CU98" s="185">
        <f t="shared" si="108"/>
        <v>0</v>
      </c>
      <c r="CV98" s="185">
        <f t="shared" si="108"/>
        <v>0</v>
      </c>
      <c r="CW98" s="185">
        <f t="shared" si="108"/>
        <v>0</v>
      </c>
      <c r="CX98" s="185">
        <f t="shared" si="108"/>
        <v>0</v>
      </c>
      <c r="CY98" s="185">
        <f t="shared" si="108"/>
        <v>0</v>
      </c>
      <c r="CZ98" s="185">
        <f t="shared" si="108"/>
        <v>0</v>
      </c>
      <c r="DA98" s="185">
        <f t="shared" si="108"/>
        <v>0</v>
      </c>
      <c r="DB98" s="185">
        <f t="shared" si="108"/>
        <v>0</v>
      </c>
      <c r="DC98" s="185">
        <f t="shared" si="108"/>
        <v>0</v>
      </c>
      <c r="DD98" s="185">
        <f t="shared" si="108"/>
        <v>0</v>
      </c>
      <c r="DE98" s="185">
        <f t="shared" si="108"/>
        <v>0</v>
      </c>
      <c r="DF98" s="185">
        <f t="shared" si="108"/>
        <v>0</v>
      </c>
      <c r="DG98" s="185">
        <f t="shared" si="108"/>
        <v>0</v>
      </c>
      <c r="DH98" s="185">
        <f t="shared" si="108"/>
        <v>0</v>
      </c>
      <c r="DI98" s="185">
        <f t="shared" si="108"/>
        <v>0</v>
      </c>
      <c r="DJ98" s="185">
        <f t="shared" si="108"/>
        <v>0</v>
      </c>
      <c r="DK98" s="185">
        <f t="shared" si="108"/>
        <v>0</v>
      </c>
      <c r="DL98" s="185">
        <f t="shared" si="108"/>
        <v>0</v>
      </c>
      <c r="DM98" s="185">
        <f t="shared" si="108"/>
        <v>0</v>
      </c>
      <c r="DN98" s="185">
        <f t="shared" si="108"/>
        <v>0</v>
      </c>
      <c r="DO98" s="185">
        <f t="shared" si="108"/>
        <v>0</v>
      </c>
      <c r="DP98" s="185">
        <f t="shared" si="108"/>
        <v>0</v>
      </c>
      <c r="DQ98" s="185">
        <f t="shared" si="108"/>
        <v>0</v>
      </c>
      <c r="DR98" s="185">
        <f t="shared" si="108"/>
        <v>0</v>
      </c>
      <c r="DS98" s="185">
        <f t="shared" si="108"/>
        <v>0</v>
      </c>
      <c r="DT98" s="185">
        <f t="shared" si="108"/>
        <v>0</v>
      </c>
      <c r="DU98" s="185">
        <f t="shared" si="108"/>
        <v>0</v>
      </c>
      <c r="DV98" s="185">
        <f t="shared" si="108"/>
        <v>0</v>
      </c>
      <c r="DW98" s="185">
        <f t="shared" si="108"/>
        <v>0</v>
      </c>
      <c r="DX98" s="185">
        <f t="shared" si="108"/>
        <v>0</v>
      </c>
      <c r="DY98" s="185">
        <f t="shared" si="108"/>
        <v>0</v>
      </c>
    </row>
    <row r="100" spans="3:129" ht="20.25">
      <c r="C100" s="2" t="s">
        <v>283</v>
      </c>
    </row>
    <row r="102" spans="3:129">
      <c r="C102" s="189">
        <v>1</v>
      </c>
      <c r="D102" s="133" t="s">
        <v>237</v>
      </c>
      <c r="E102" s="186" t="str">
        <f>Inputs!E61</f>
        <v>Grundstücke u. Gebäude</v>
      </c>
      <c r="F102" s="187"/>
      <c r="G102" s="188"/>
      <c r="I102" s="163">
        <f t="shared" ref="I102" si="109">SUM(J102:DY102)</f>
        <v>4518.4494552683036</v>
      </c>
      <c r="J102" s="140">
        <f>SUMIF($F$31:$F$40,$C102,J31:J40)+SUMIF($F$47:$F$48,$C102,J47:J48)</f>
        <v>1353.0313948372795</v>
      </c>
      <c r="K102" s="140">
        <f t="shared" ref="K102:BV102" si="110">SUMIF($F$31:$F$40,$C102,K31:K40)+SUMIF($F$47:$F$48,$C102,K47:K48)</f>
        <v>839.03139483727955</v>
      </c>
      <c r="L102" s="140">
        <f t="shared" si="110"/>
        <v>613.31521684349173</v>
      </c>
      <c r="M102" s="140">
        <f t="shared" si="110"/>
        <v>874.95761711765829</v>
      </c>
      <c r="N102" s="140">
        <f t="shared" si="110"/>
        <v>583.34711989293669</v>
      </c>
      <c r="O102" s="140">
        <f t="shared" si="110"/>
        <v>254.76671173965772</v>
      </c>
      <c r="P102" s="140">
        <f t="shared" si="110"/>
        <v>0</v>
      </c>
      <c r="Q102" s="140">
        <f t="shared" si="110"/>
        <v>0</v>
      </c>
      <c r="R102" s="140">
        <f t="shared" si="110"/>
        <v>0</v>
      </c>
      <c r="S102" s="140">
        <f t="shared" si="110"/>
        <v>0</v>
      </c>
      <c r="T102" s="140">
        <f t="shared" si="110"/>
        <v>0</v>
      </c>
      <c r="U102" s="140">
        <f t="shared" si="110"/>
        <v>0</v>
      </c>
      <c r="V102" s="140">
        <f t="shared" si="110"/>
        <v>0</v>
      </c>
      <c r="W102" s="140">
        <f t="shared" si="110"/>
        <v>0</v>
      </c>
      <c r="X102" s="140">
        <f t="shared" si="110"/>
        <v>0</v>
      </c>
      <c r="Y102" s="140">
        <f t="shared" si="110"/>
        <v>0</v>
      </c>
      <c r="Z102" s="140">
        <f t="shared" si="110"/>
        <v>0</v>
      </c>
      <c r="AA102" s="140">
        <f t="shared" si="110"/>
        <v>0</v>
      </c>
      <c r="AB102" s="140">
        <f t="shared" si="110"/>
        <v>0</v>
      </c>
      <c r="AC102" s="140">
        <f t="shared" si="110"/>
        <v>0</v>
      </c>
      <c r="AD102" s="140">
        <f t="shared" si="110"/>
        <v>0</v>
      </c>
      <c r="AE102" s="140">
        <f t="shared" si="110"/>
        <v>0</v>
      </c>
      <c r="AF102" s="140">
        <f t="shared" si="110"/>
        <v>0</v>
      </c>
      <c r="AG102" s="140">
        <f t="shared" si="110"/>
        <v>0</v>
      </c>
      <c r="AH102" s="140">
        <f t="shared" si="110"/>
        <v>0</v>
      </c>
      <c r="AI102" s="140">
        <f t="shared" si="110"/>
        <v>0</v>
      </c>
      <c r="AJ102" s="140">
        <f t="shared" si="110"/>
        <v>0</v>
      </c>
      <c r="AK102" s="140">
        <f t="shared" si="110"/>
        <v>0</v>
      </c>
      <c r="AL102" s="140">
        <f t="shared" si="110"/>
        <v>0</v>
      </c>
      <c r="AM102" s="140">
        <f t="shared" si="110"/>
        <v>0</v>
      </c>
      <c r="AN102" s="140">
        <f t="shared" si="110"/>
        <v>0</v>
      </c>
      <c r="AO102" s="140">
        <f t="shared" si="110"/>
        <v>0</v>
      </c>
      <c r="AP102" s="140">
        <f t="shared" si="110"/>
        <v>0</v>
      </c>
      <c r="AQ102" s="140">
        <f t="shared" si="110"/>
        <v>0</v>
      </c>
      <c r="AR102" s="140">
        <f t="shared" si="110"/>
        <v>0</v>
      </c>
      <c r="AS102" s="140">
        <f t="shared" si="110"/>
        <v>0</v>
      </c>
      <c r="AT102" s="140">
        <f t="shared" si="110"/>
        <v>0</v>
      </c>
      <c r="AU102" s="140">
        <f t="shared" si="110"/>
        <v>0</v>
      </c>
      <c r="AV102" s="140">
        <f t="shared" si="110"/>
        <v>0</v>
      </c>
      <c r="AW102" s="140">
        <f t="shared" si="110"/>
        <v>0</v>
      </c>
      <c r="AX102" s="140">
        <f t="shared" si="110"/>
        <v>0</v>
      </c>
      <c r="AY102" s="140">
        <f t="shared" si="110"/>
        <v>0</v>
      </c>
      <c r="AZ102" s="140">
        <f t="shared" si="110"/>
        <v>0</v>
      </c>
      <c r="BA102" s="140">
        <f t="shared" si="110"/>
        <v>0</v>
      </c>
      <c r="BB102" s="140">
        <f t="shared" si="110"/>
        <v>0</v>
      </c>
      <c r="BC102" s="140">
        <f t="shared" si="110"/>
        <v>0</v>
      </c>
      <c r="BD102" s="140">
        <f t="shared" si="110"/>
        <v>0</v>
      </c>
      <c r="BE102" s="140">
        <f t="shared" si="110"/>
        <v>0</v>
      </c>
      <c r="BF102" s="140">
        <f t="shared" si="110"/>
        <v>0</v>
      </c>
      <c r="BG102" s="140">
        <f t="shared" si="110"/>
        <v>0</v>
      </c>
      <c r="BH102" s="140">
        <f t="shared" si="110"/>
        <v>0</v>
      </c>
      <c r="BI102" s="140">
        <f t="shared" si="110"/>
        <v>0</v>
      </c>
      <c r="BJ102" s="140">
        <f t="shared" si="110"/>
        <v>0</v>
      </c>
      <c r="BK102" s="140">
        <f t="shared" si="110"/>
        <v>0</v>
      </c>
      <c r="BL102" s="140">
        <f t="shared" si="110"/>
        <v>0</v>
      </c>
      <c r="BM102" s="140">
        <f t="shared" si="110"/>
        <v>0</v>
      </c>
      <c r="BN102" s="140">
        <f t="shared" si="110"/>
        <v>0</v>
      </c>
      <c r="BO102" s="140">
        <f t="shared" si="110"/>
        <v>0</v>
      </c>
      <c r="BP102" s="140">
        <f t="shared" si="110"/>
        <v>0</v>
      </c>
      <c r="BQ102" s="140">
        <f t="shared" si="110"/>
        <v>0</v>
      </c>
      <c r="BR102" s="140">
        <f t="shared" si="110"/>
        <v>0</v>
      </c>
      <c r="BS102" s="140">
        <f t="shared" si="110"/>
        <v>0</v>
      </c>
      <c r="BT102" s="140">
        <f t="shared" si="110"/>
        <v>0</v>
      </c>
      <c r="BU102" s="140">
        <f t="shared" si="110"/>
        <v>0</v>
      </c>
      <c r="BV102" s="140">
        <f t="shared" si="110"/>
        <v>0</v>
      </c>
      <c r="BW102" s="140">
        <f t="shared" ref="BW102:DY102" si="111">SUMIF($F$31:$F$40,$C102,BW31:BW40)+SUMIF($F$47:$F$48,$C102,BW47:BW48)</f>
        <v>0</v>
      </c>
      <c r="BX102" s="140">
        <f t="shared" si="111"/>
        <v>0</v>
      </c>
      <c r="BY102" s="140">
        <f t="shared" si="111"/>
        <v>0</v>
      </c>
      <c r="BZ102" s="140">
        <f t="shared" si="111"/>
        <v>0</v>
      </c>
      <c r="CA102" s="140">
        <f t="shared" si="111"/>
        <v>0</v>
      </c>
      <c r="CB102" s="140">
        <f t="shared" si="111"/>
        <v>0</v>
      </c>
      <c r="CC102" s="140">
        <f t="shared" si="111"/>
        <v>0</v>
      </c>
      <c r="CD102" s="140">
        <f t="shared" si="111"/>
        <v>0</v>
      </c>
      <c r="CE102" s="140">
        <f t="shared" si="111"/>
        <v>0</v>
      </c>
      <c r="CF102" s="140">
        <f t="shared" si="111"/>
        <v>0</v>
      </c>
      <c r="CG102" s="140">
        <f t="shared" si="111"/>
        <v>0</v>
      </c>
      <c r="CH102" s="140">
        <f t="shared" si="111"/>
        <v>0</v>
      </c>
      <c r="CI102" s="140">
        <f t="shared" si="111"/>
        <v>0</v>
      </c>
      <c r="CJ102" s="140">
        <f t="shared" si="111"/>
        <v>0</v>
      </c>
      <c r="CK102" s="140">
        <f t="shared" si="111"/>
        <v>0</v>
      </c>
      <c r="CL102" s="140">
        <f t="shared" si="111"/>
        <v>0</v>
      </c>
      <c r="CM102" s="140">
        <f t="shared" si="111"/>
        <v>0</v>
      </c>
      <c r="CN102" s="140">
        <f t="shared" si="111"/>
        <v>0</v>
      </c>
      <c r="CO102" s="140">
        <f t="shared" si="111"/>
        <v>0</v>
      </c>
      <c r="CP102" s="140">
        <f t="shared" si="111"/>
        <v>0</v>
      </c>
      <c r="CQ102" s="140">
        <f t="shared" si="111"/>
        <v>0</v>
      </c>
      <c r="CR102" s="140">
        <f t="shared" si="111"/>
        <v>0</v>
      </c>
      <c r="CS102" s="140">
        <f t="shared" si="111"/>
        <v>0</v>
      </c>
      <c r="CT102" s="140">
        <f t="shared" si="111"/>
        <v>0</v>
      </c>
      <c r="CU102" s="140">
        <f t="shared" si="111"/>
        <v>0</v>
      </c>
      <c r="CV102" s="140">
        <f t="shared" si="111"/>
        <v>0</v>
      </c>
      <c r="CW102" s="140">
        <f t="shared" si="111"/>
        <v>0</v>
      </c>
      <c r="CX102" s="140">
        <f t="shared" si="111"/>
        <v>0</v>
      </c>
      <c r="CY102" s="140">
        <f t="shared" si="111"/>
        <v>0</v>
      </c>
      <c r="CZ102" s="140">
        <f t="shared" si="111"/>
        <v>0</v>
      </c>
      <c r="DA102" s="140">
        <f t="shared" si="111"/>
        <v>0</v>
      </c>
      <c r="DB102" s="140">
        <f t="shared" si="111"/>
        <v>0</v>
      </c>
      <c r="DC102" s="140">
        <f t="shared" si="111"/>
        <v>0</v>
      </c>
      <c r="DD102" s="140">
        <f t="shared" si="111"/>
        <v>0</v>
      </c>
      <c r="DE102" s="140">
        <f t="shared" si="111"/>
        <v>0</v>
      </c>
      <c r="DF102" s="140">
        <f t="shared" si="111"/>
        <v>0</v>
      </c>
      <c r="DG102" s="140">
        <f t="shared" si="111"/>
        <v>0</v>
      </c>
      <c r="DH102" s="140">
        <f t="shared" si="111"/>
        <v>0</v>
      </c>
      <c r="DI102" s="140">
        <f t="shared" si="111"/>
        <v>0</v>
      </c>
      <c r="DJ102" s="140">
        <f t="shared" si="111"/>
        <v>0</v>
      </c>
      <c r="DK102" s="140">
        <f t="shared" si="111"/>
        <v>0</v>
      </c>
      <c r="DL102" s="140">
        <f t="shared" si="111"/>
        <v>0</v>
      </c>
      <c r="DM102" s="140">
        <f t="shared" si="111"/>
        <v>0</v>
      </c>
      <c r="DN102" s="140">
        <f t="shared" si="111"/>
        <v>0</v>
      </c>
      <c r="DO102" s="140">
        <f t="shared" si="111"/>
        <v>0</v>
      </c>
      <c r="DP102" s="140">
        <f t="shared" si="111"/>
        <v>0</v>
      </c>
      <c r="DQ102" s="140">
        <f t="shared" si="111"/>
        <v>0</v>
      </c>
      <c r="DR102" s="140">
        <f t="shared" si="111"/>
        <v>0</v>
      </c>
      <c r="DS102" s="140">
        <f t="shared" si="111"/>
        <v>0</v>
      </c>
      <c r="DT102" s="140">
        <f t="shared" si="111"/>
        <v>0</v>
      </c>
      <c r="DU102" s="140">
        <f t="shared" si="111"/>
        <v>0</v>
      </c>
      <c r="DV102" s="140">
        <f t="shared" si="111"/>
        <v>0</v>
      </c>
      <c r="DW102" s="140">
        <f t="shared" si="111"/>
        <v>0</v>
      </c>
      <c r="DX102" s="140">
        <f t="shared" si="111"/>
        <v>0</v>
      </c>
      <c r="DY102" s="140">
        <f t="shared" si="111"/>
        <v>0</v>
      </c>
    </row>
    <row r="103" spans="3:129">
      <c r="C103" s="189">
        <v>2</v>
      </c>
      <c r="D103" s="133" t="s">
        <v>237</v>
      </c>
      <c r="E103" s="183" t="str">
        <f>Inputs!E62</f>
        <v>Büro- u. Geschäftsausstattung</v>
      </c>
      <c r="F103" s="17"/>
      <c r="G103" s="17"/>
      <c r="I103" s="163">
        <f t="shared" ref="I103:I104" si="112">SUM(J103:DY103)</f>
        <v>180</v>
      </c>
      <c r="J103" s="140">
        <f>SUMIF($F$31:$F$40,$C103,J31:J40)+SUMIF($F$47:$F$48,$C103,J47:J48)</f>
        <v>54</v>
      </c>
      <c r="K103" s="140">
        <f t="shared" ref="K103:BV103" si="113">SUMIF($F$31:$F$40,$C103,K31:K40)+SUMIF($F$47:$F$48,$C103,K47:K48)</f>
        <v>54</v>
      </c>
      <c r="L103" s="140">
        <f t="shared" si="113"/>
        <v>72</v>
      </c>
      <c r="M103" s="140">
        <f t="shared" si="113"/>
        <v>0</v>
      </c>
      <c r="N103" s="140">
        <f t="shared" si="113"/>
        <v>0</v>
      </c>
      <c r="O103" s="140">
        <f t="shared" si="113"/>
        <v>0</v>
      </c>
      <c r="P103" s="140">
        <f t="shared" si="113"/>
        <v>0</v>
      </c>
      <c r="Q103" s="140">
        <f t="shared" si="113"/>
        <v>0</v>
      </c>
      <c r="R103" s="140">
        <f t="shared" si="113"/>
        <v>0</v>
      </c>
      <c r="S103" s="140">
        <f t="shared" si="113"/>
        <v>0</v>
      </c>
      <c r="T103" s="140">
        <f t="shared" si="113"/>
        <v>0</v>
      </c>
      <c r="U103" s="140">
        <f t="shared" si="113"/>
        <v>0</v>
      </c>
      <c r="V103" s="140">
        <f t="shared" si="113"/>
        <v>0</v>
      </c>
      <c r="W103" s="140">
        <f t="shared" si="113"/>
        <v>0</v>
      </c>
      <c r="X103" s="140">
        <f t="shared" si="113"/>
        <v>0</v>
      </c>
      <c r="Y103" s="140">
        <f t="shared" si="113"/>
        <v>0</v>
      </c>
      <c r="Z103" s="140">
        <f t="shared" si="113"/>
        <v>0</v>
      </c>
      <c r="AA103" s="140">
        <f t="shared" si="113"/>
        <v>0</v>
      </c>
      <c r="AB103" s="140">
        <f t="shared" si="113"/>
        <v>0</v>
      </c>
      <c r="AC103" s="140">
        <f t="shared" si="113"/>
        <v>0</v>
      </c>
      <c r="AD103" s="140">
        <f t="shared" si="113"/>
        <v>0</v>
      </c>
      <c r="AE103" s="140">
        <f t="shared" si="113"/>
        <v>0</v>
      </c>
      <c r="AF103" s="140">
        <f t="shared" si="113"/>
        <v>0</v>
      </c>
      <c r="AG103" s="140">
        <f t="shared" si="113"/>
        <v>0</v>
      </c>
      <c r="AH103" s="140">
        <f t="shared" si="113"/>
        <v>0</v>
      </c>
      <c r="AI103" s="140">
        <f t="shared" si="113"/>
        <v>0</v>
      </c>
      <c r="AJ103" s="140">
        <f t="shared" si="113"/>
        <v>0</v>
      </c>
      <c r="AK103" s="140">
        <f t="shared" si="113"/>
        <v>0</v>
      </c>
      <c r="AL103" s="140">
        <f t="shared" si="113"/>
        <v>0</v>
      </c>
      <c r="AM103" s="140">
        <f t="shared" si="113"/>
        <v>0</v>
      </c>
      <c r="AN103" s="140">
        <f t="shared" si="113"/>
        <v>0</v>
      </c>
      <c r="AO103" s="140">
        <f t="shared" si="113"/>
        <v>0</v>
      </c>
      <c r="AP103" s="140">
        <f t="shared" si="113"/>
        <v>0</v>
      </c>
      <c r="AQ103" s="140">
        <f t="shared" si="113"/>
        <v>0</v>
      </c>
      <c r="AR103" s="140">
        <f t="shared" si="113"/>
        <v>0</v>
      </c>
      <c r="AS103" s="140">
        <f t="shared" si="113"/>
        <v>0</v>
      </c>
      <c r="AT103" s="140">
        <f t="shared" si="113"/>
        <v>0</v>
      </c>
      <c r="AU103" s="140">
        <f t="shared" si="113"/>
        <v>0</v>
      </c>
      <c r="AV103" s="140">
        <f t="shared" si="113"/>
        <v>0</v>
      </c>
      <c r="AW103" s="140">
        <f t="shared" si="113"/>
        <v>0</v>
      </c>
      <c r="AX103" s="140">
        <f t="shared" si="113"/>
        <v>0</v>
      </c>
      <c r="AY103" s="140">
        <f t="shared" si="113"/>
        <v>0</v>
      </c>
      <c r="AZ103" s="140">
        <f t="shared" si="113"/>
        <v>0</v>
      </c>
      <c r="BA103" s="140">
        <f t="shared" si="113"/>
        <v>0</v>
      </c>
      <c r="BB103" s="140">
        <f t="shared" si="113"/>
        <v>0</v>
      </c>
      <c r="BC103" s="140">
        <f t="shared" si="113"/>
        <v>0</v>
      </c>
      <c r="BD103" s="140">
        <f t="shared" si="113"/>
        <v>0</v>
      </c>
      <c r="BE103" s="140">
        <f t="shared" si="113"/>
        <v>0</v>
      </c>
      <c r="BF103" s="140">
        <f t="shared" si="113"/>
        <v>0</v>
      </c>
      <c r="BG103" s="140">
        <f t="shared" si="113"/>
        <v>0</v>
      </c>
      <c r="BH103" s="140">
        <f t="shared" si="113"/>
        <v>0</v>
      </c>
      <c r="BI103" s="140">
        <f t="shared" si="113"/>
        <v>0</v>
      </c>
      <c r="BJ103" s="140">
        <f t="shared" si="113"/>
        <v>0</v>
      </c>
      <c r="BK103" s="140">
        <f t="shared" si="113"/>
        <v>0</v>
      </c>
      <c r="BL103" s="140">
        <f t="shared" si="113"/>
        <v>0</v>
      </c>
      <c r="BM103" s="140">
        <f t="shared" si="113"/>
        <v>0</v>
      </c>
      <c r="BN103" s="140">
        <f t="shared" si="113"/>
        <v>0</v>
      </c>
      <c r="BO103" s="140">
        <f t="shared" si="113"/>
        <v>0</v>
      </c>
      <c r="BP103" s="140">
        <f t="shared" si="113"/>
        <v>0</v>
      </c>
      <c r="BQ103" s="140">
        <f t="shared" si="113"/>
        <v>0</v>
      </c>
      <c r="BR103" s="140">
        <f t="shared" si="113"/>
        <v>0</v>
      </c>
      <c r="BS103" s="140">
        <f t="shared" si="113"/>
        <v>0</v>
      </c>
      <c r="BT103" s="140">
        <f t="shared" si="113"/>
        <v>0</v>
      </c>
      <c r="BU103" s="140">
        <f t="shared" si="113"/>
        <v>0</v>
      </c>
      <c r="BV103" s="140">
        <f t="shared" si="113"/>
        <v>0</v>
      </c>
      <c r="BW103" s="140">
        <f t="shared" ref="BW103:DY103" si="114">SUMIF($F$31:$F$40,$C103,BW31:BW40)+SUMIF($F$47:$F$48,$C103,BW47:BW48)</f>
        <v>0</v>
      </c>
      <c r="BX103" s="140">
        <f t="shared" si="114"/>
        <v>0</v>
      </c>
      <c r="BY103" s="140">
        <f t="shared" si="114"/>
        <v>0</v>
      </c>
      <c r="BZ103" s="140">
        <f t="shared" si="114"/>
        <v>0</v>
      </c>
      <c r="CA103" s="140">
        <f t="shared" si="114"/>
        <v>0</v>
      </c>
      <c r="CB103" s="140">
        <f t="shared" si="114"/>
        <v>0</v>
      </c>
      <c r="CC103" s="140">
        <f t="shared" si="114"/>
        <v>0</v>
      </c>
      <c r="CD103" s="140">
        <f t="shared" si="114"/>
        <v>0</v>
      </c>
      <c r="CE103" s="140">
        <f t="shared" si="114"/>
        <v>0</v>
      </c>
      <c r="CF103" s="140">
        <f t="shared" si="114"/>
        <v>0</v>
      </c>
      <c r="CG103" s="140">
        <f t="shared" si="114"/>
        <v>0</v>
      </c>
      <c r="CH103" s="140">
        <f t="shared" si="114"/>
        <v>0</v>
      </c>
      <c r="CI103" s="140">
        <f t="shared" si="114"/>
        <v>0</v>
      </c>
      <c r="CJ103" s="140">
        <f t="shared" si="114"/>
        <v>0</v>
      </c>
      <c r="CK103" s="140">
        <f t="shared" si="114"/>
        <v>0</v>
      </c>
      <c r="CL103" s="140">
        <f t="shared" si="114"/>
        <v>0</v>
      </c>
      <c r="CM103" s="140">
        <f t="shared" si="114"/>
        <v>0</v>
      </c>
      <c r="CN103" s="140">
        <f t="shared" si="114"/>
        <v>0</v>
      </c>
      <c r="CO103" s="140">
        <f t="shared" si="114"/>
        <v>0</v>
      </c>
      <c r="CP103" s="140">
        <f t="shared" si="114"/>
        <v>0</v>
      </c>
      <c r="CQ103" s="140">
        <f t="shared" si="114"/>
        <v>0</v>
      </c>
      <c r="CR103" s="140">
        <f t="shared" si="114"/>
        <v>0</v>
      </c>
      <c r="CS103" s="140">
        <f t="shared" si="114"/>
        <v>0</v>
      </c>
      <c r="CT103" s="140">
        <f t="shared" si="114"/>
        <v>0</v>
      </c>
      <c r="CU103" s="140">
        <f t="shared" si="114"/>
        <v>0</v>
      </c>
      <c r="CV103" s="140">
        <f t="shared" si="114"/>
        <v>0</v>
      </c>
      <c r="CW103" s="140">
        <f t="shared" si="114"/>
        <v>0</v>
      </c>
      <c r="CX103" s="140">
        <f t="shared" si="114"/>
        <v>0</v>
      </c>
      <c r="CY103" s="140">
        <f t="shared" si="114"/>
        <v>0</v>
      </c>
      <c r="CZ103" s="140">
        <f t="shared" si="114"/>
        <v>0</v>
      </c>
      <c r="DA103" s="140">
        <f t="shared" si="114"/>
        <v>0</v>
      </c>
      <c r="DB103" s="140">
        <f t="shared" si="114"/>
        <v>0</v>
      </c>
      <c r="DC103" s="140">
        <f t="shared" si="114"/>
        <v>0</v>
      </c>
      <c r="DD103" s="140">
        <f t="shared" si="114"/>
        <v>0</v>
      </c>
      <c r="DE103" s="140">
        <f t="shared" si="114"/>
        <v>0</v>
      </c>
      <c r="DF103" s="140">
        <f t="shared" si="114"/>
        <v>0</v>
      </c>
      <c r="DG103" s="140">
        <f t="shared" si="114"/>
        <v>0</v>
      </c>
      <c r="DH103" s="140">
        <f t="shared" si="114"/>
        <v>0</v>
      </c>
      <c r="DI103" s="140">
        <f t="shared" si="114"/>
        <v>0</v>
      </c>
      <c r="DJ103" s="140">
        <f t="shared" si="114"/>
        <v>0</v>
      </c>
      <c r="DK103" s="140">
        <f t="shared" si="114"/>
        <v>0</v>
      </c>
      <c r="DL103" s="140">
        <f t="shared" si="114"/>
        <v>0</v>
      </c>
      <c r="DM103" s="140">
        <f t="shared" si="114"/>
        <v>0</v>
      </c>
      <c r="DN103" s="140">
        <f t="shared" si="114"/>
        <v>0</v>
      </c>
      <c r="DO103" s="140">
        <f t="shared" si="114"/>
        <v>0</v>
      </c>
      <c r="DP103" s="140">
        <f t="shared" si="114"/>
        <v>0</v>
      </c>
      <c r="DQ103" s="140">
        <f t="shared" si="114"/>
        <v>0</v>
      </c>
      <c r="DR103" s="140">
        <f t="shared" si="114"/>
        <v>0</v>
      </c>
      <c r="DS103" s="140">
        <f t="shared" si="114"/>
        <v>0</v>
      </c>
      <c r="DT103" s="140">
        <f t="shared" si="114"/>
        <v>0</v>
      </c>
      <c r="DU103" s="140">
        <f t="shared" si="114"/>
        <v>0</v>
      </c>
      <c r="DV103" s="140">
        <f t="shared" si="114"/>
        <v>0</v>
      </c>
      <c r="DW103" s="140">
        <f t="shared" si="114"/>
        <v>0</v>
      </c>
      <c r="DX103" s="140">
        <f t="shared" si="114"/>
        <v>0</v>
      </c>
      <c r="DY103" s="140">
        <f t="shared" si="114"/>
        <v>0</v>
      </c>
    </row>
    <row r="104" spans="3:129">
      <c r="C104" s="146" t="s">
        <v>216</v>
      </c>
      <c r="D104" s="133" t="s">
        <v>237</v>
      </c>
      <c r="I104" s="163">
        <f t="shared" si="112"/>
        <v>4698.4494552683036</v>
      </c>
      <c r="J104" s="164">
        <f>SUM(J102:J103)</f>
        <v>1407.0313948372795</v>
      </c>
      <c r="K104" s="164">
        <f t="shared" ref="K104:BV104" si="115">SUM(K102:K103)</f>
        <v>893.03139483727955</v>
      </c>
      <c r="L104" s="164">
        <f t="shared" si="115"/>
        <v>685.31521684349173</v>
      </c>
      <c r="M104" s="164">
        <f t="shared" si="115"/>
        <v>874.95761711765829</v>
      </c>
      <c r="N104" s="164">
        <f t="shared" si="115"/>
        <v>583.34711989293669</v>
      </c>
      <c r="O104" s="164">
        <f t="shared" si="115"/>
        <v>254.76671173965772</v>
      </c>
      <c r="P104" s="164">
        <f t="shared" si="115"/>
        <v>0</v>
      </c>
      <c r="Q104" s="164">
        <f t="shared" si="115"/>
        <v>0</v>
      </c>
      <c r="R104" s="164">
        <f t="shared" si="115"/>
        <v>0</v>
      </c>
      <c r="S104" s="164">
        <f t="shared" si="115"/>
        <v>0</v>
      </c>
      <c r="T104" s="164">
        <f t="shared" si="115"/>
        <v>0</v>
      </c>
      <c r="U104" s="164">
        <f t="shared" si="115"/>
        <v>0</v>
      </c>
      <c r="V104" s="164">
        <f t="shared" si="115"/>
        <v>0</v>
      </c>
      <c r="W104" s="164">
        <f t="shared" si="115"/>
        <v>0</v>
      </c>
      <c r="X104" s="164">
        <f t="shared" si="115"/>
        <v>0</v>
      </c>
      <c r="Y104" s="164">
        <f t="shared" si="115"/>
        <v>0</v>
      </c>
      <c r="Z104" s="164">
        <f t="shared" si="115"/>
        <v>0</v>
      </c>
      <c r="AA104" s="164">
        <f t="shared" si="115"/>
        <v>0</v>
      </c>
      <c r="AB104" s="164">
        <f t="shared" si="115"/>
        <v>0</v>
      </c>
      <c r="AC104" s="164">
        <f t="shared" si="115"/>
        <v>0</v>
      </c>
      <c r="AD104" s="164">
        <f t="shared" si="115"/>
        <v>0</v>
      </c>
      <c r="AE104" s="164">
        <f t="shared" si="115"/>
        <v>0</v>
      </c>
      <c r="AF104" s="164">
        <f t="shared" si="115"/>
        <v>0</v>
      </c>
      <c r="AG104" s="164">
        <f t="shared" si="115"/>
        <v>0</v>
      </c>
      <c r="AH104" s="164">
        <f t="shared" si="115"/>
        <v>0</v>
      </c>
      <c r="AI104" s="164">
        <f t="shared" si="115"/>
        <v>0</v>
      </c>
      <c r="AJ104" s="164">
        <f t="shared" si="115"/>
        <v>0</v>
      </c>
      <c r="AK104" s="164">
        <f t="shared" si="115"/>
        <v>0</v>
      </c>
      <c r="AL104" s="164">
        <f t="shared" si="115"/>
        <v>0</v>
      </c>
      <c r="AM104" s="164">
        <f t="shared" si="115"/>
        <v>0</v>
      </c>
      <c r="AN104" s="164">
        <f t="shared" si="115"/>
        <v>0</v>
      </c>
      <c r="AO104" s="164">
        <f t="shared" si="115"/>
        <v>0</v>
      </c>
      <c r="AP104" s="164">
        <f t="shared" si="115"/>
        <v>0</v>
      </c>
      <c r="AQ104" s="164">
        <f t="shared" si="115"/>
        <v>0</v>
      </c>
      <c r="AR104" s="164">
        <f t="shared" si="115"/>
        <v>0</v>
      </c>
      <c r="AS104" s="164">
        <f t="shared" si="115"/>
        <v>0</v>
      </c>
      <c r="AT104" s="164">
        <f t="shared" si="115"/>
        <v>0</v>
      </c>
      <c r="AU104" s="164">
        <f t="shared" si="115"/>
        <v>0</v>
      </c>
      <c r="AV104" s="164">
        <f t="shared" si="115"/>
        <v>0</v>
      </c>
      <c r="AW104" s="164">
        <f t="shared" si="115"/>
        <v>0</v>
      </c>
      <c r="AX104" s="164">
        <f t="shared" si="115"/>
        <v>0</v>
      </c>
      <c r="AY104" s="164">
        <f t="shared" si="115"/>
        <v>0</v>
      </c>
      <c r="AZ104" s="164">
        <f t="shared" si="115"/>
        <v>0</v>
      </c>
      <c r="BA104" s="164">
        <f t="shared" si="115"/>
        <v>0</v>
      </c>
      <c r="BB104" s="164">
        <f t="shared" si="115"/>
        <v>0</v>
      </c>
      <c r="BC104" s="164">
        <f t="shared" si="115"/>
        <v>0</v>
      </c>
      <c r="BD104" s="164">
        <f t="shared" si="115"/>
        <v>0</v>
      </c>
      <c r="BE104" s="164">
        <f t="shared" si="115"/>
        <v>0</v>
      </c>
      <c r="BF104" s="164">
        <f t="shared" si="115"/>
        <v>0</v>
      </c>
      <c r="BG104" s="164">
        <f t="shared" si="115"/>
        <v>0</v>
      </c>
      <c r="BH104" s="164">
        <f t="shared" si="115"/>
        <v>0</v>
      </c>
      <c r="BI104" s="164">
        <f t="shared" si="115"/>
        <v>0</v>
      </c>
      <c r="BJ104" s="164">
        <f t="shared" si="115"/>
        <v>0</v>
      </c>
      <c r="BK104" s="164">
        <f t="shared" si="115"/>
        <v>0</v>
      </c>
      <c r="BL104" s="164">
        <f t="shared" si="115"/>
        <v>0</v>
      </c>
      <c r="BM104" s="164">
        <f t="shared" si="115"/>
        <v>0</v>
      </c>
      <c r="BN104" s="164">
        <f t="shared" si="115"/>
        <v>0</v>
      </c>
      <c r="BO104" s="164">
        <f t="shared" si="115"/>
        <v>0</v>
      </c>
      <c r="BP104" s="164">
        <f t="shared" si="115"/>
        <v>0</v>
      </c>
      <c r="BQ104" s="164">
        <f t="shared" si="115"/>
        <v>0</v>
      </c>
      <c r="BR104" s="164">
        <f t="shared" si="115"/>
        <v>0</v>
      </c>
      <c r="BS104" s="164">
        <f t="shared" si="115"/>
        <v>0</v>
      </c>
      <c r="BT104" s="164">
        <f t="shared" si="115"/>
        <v>0</v>
      </c>
      <c r="BU104" s="164">
        <f t="shared" si="115"/>
        <v>0</v>
      </c>
      <c r="BV104" s="164">
        <f t="shared" si="115"/>
        <v>0</v>
      </c>
      <c r="BW104" s="164">
        <f t="shared" ref="BW104:DY104" si="116">SUM(BW102:BW103)</f>
        <v>0</v>
      </c>
      <c r="BX104" s="164">
        <f t="shared" si="116"/>
        <v>0</v>
      </c>
      <c r="BY104" s="164">
        <f t="shared" si="116"/>
        <v>0</v>
      </c>
      <c r="BZ104" s="164">
        <f t="shared" si="116"/>
        <v>0</v>
      </c>
      <c r="CA104" s="164">
        <f t="shared" si="116"/>
        <v>0</v>
      </c>
      <c r="CB104" s="164">
        <f t="shared" si="116"/>
        <v>0</v>
      </c>
      <c r="CC104" s="164">
        <f t="shared" si="116"/>
        <v>0</v>
      </c>
      <c r="CD104" s="164">
        <f t="shared" si="116"/>
        <v>0</v>
      </c>
      <c r="CE104" s="164">
        <f t="shared" si="116"/>
        <v>0</v>
      </c>
      <c r="CF104" s="164">
        <f t="shared" si="116"/>
        <v>0</v>
      </c>
      <c r="CG104" s="164">
        <f t="shared" si="116"/>
        <v>0</v>
      </c>
      <c r="CH104" s="164">
        <f t="shared" si="116"/>
        <v>0</v>
      </c>
      <c r="CI104" s="164">
        <f t="shared" si="116"/>
        <v>0</v>
      </c>
      <c r="CJ104" s="164">
        <f t="shared" si="116"/>
        <v>0</v>
      </c>
      <c r="CK104" s="164">
        <f t="shared" si="116"/>
        <v>0</v>
      </c>
      <c r="CL104" s="164">
        <f t="shared" si="116"/>
        <v>0</v>
      </c>
      <c r="CM104" s="164">
        <f t="shared" si="116"/>
        <v>0</v>
      </c>
      <c r="CN104" s="164">
        <f t="shared" si="116"/>
        <v>0</v>
      </c>
      <c r="CO104" s="164">
        <f t="shared" si="116"/>
        <v>0</v>
      </c>
      <c r="CP104" s="164">
        <f t="shared" si="116"/>
        <v>0</v>
      </c>
      <c r="CQ104" s="164">
        <f t="shared" si="116"/>
        <v>0</v>
      </c>
      <c r="CR104" s="164">
        <f t="shared" si="116"/>
        <v>0</v>
      </c>
      <c r="CS104" s="164">
        <f t="shared" si="116"/>
        <v>0</v>
      </c>
      <c r="CT104" s="164">
        <f t="shared" si="116"/>
        <v>0</v>
      </c>
      <c r="CU104" s="164">
        <f t="shared" si="116"/>
        <v>0</v>
      </c>
      <c r="CV104" s="164">
        <f t="shared" si="116"/>
        <v>0</v>
      </c>
      <c r="CW104" s="164">
        <f t="shared" si="116"/>
        <v>0</v>
      </c>
      <c r="CX104" s="164">
        <f t="shared" si="116"/>
        <v>0</v>
      </c>
      <c r="CY104" s="164">
        <f t="shared" si="116"/>
        <v>0</v>
      </c>
      <c r="CZ104" s="164">
        <f t="shared" si="116"/>
        <v>0</v>
      </c>
      <c r="DA104" s="164">
        <f t="shared" si="116"/>
        <v>0</v>
      </c>
      <c r="DB104" s="164">
        <f t="shared" si="116"/>
        <v>0</v>
      </c>
      <c r="DC104" s="164">
        <f t="shared" si="116"/>
        <v>0</v>
      </c>
      <c r="DD104" s="164">
        <f t="shared" si="116"/>
        <v>0</v>
      </c>
      <c r="DE104" s="164">
        <f t="shared" si="116"/>
        <v>0</v>
      </c>
      <c r="DF104" s="164">
        <f t="shared" si="116"/>
        <v>0</v>
      </c>
      <c r="DG104" s="164">
        <f t="shared" si="116"/>
        <v>0</v>
      </c>
      <c r="DH104" s="164">
        <f t="shared" si="116"/>
        <v>0</v>
      </c>
      <c r="DI104" s="164">
        <f t="shared" si="116"/>
        <v>0</v>
      </c>
      <c r="DJ104" s="164">
        <f t="shared" si="116"/>
        <v>0</v>
      </c>
      <c r="DK104" s="164">
        <f t="shared" si="116"/>
        <v>0</v>
      </c>
      <c r="DL104" s="164">
        <f t="shared" si="116"/>
        <v>0</v>
      </c>
      <c r="DM104" s="164">
        <f t="shared" si="116"/>
        <v>0</v>
      </c>
      <c r="DN104" s="164">
        <f t="shared" si="116"/>
        <v>0</v>
      </c>
      <c r="DO104" s="164">
        <f t="shared" si="116"/>
        <v>0</v>
      </c>
      <c r="DP104" s="164">
        <f t="shared" si="116"/>
        <v>0</v>
      </c>
      <c r="DQ104" s="164">
        <f t="shared" si="116"/>
        <v>0</v>
      </c>
      <c r="DR104" s="164">
        <f t="shared" si="116"/>
        <v>0</v>
      </c>
      <c r="DS104" s="164">
        <f t="shared" si="116"/>
        <v>0</v>
      </c>
      <c r="DT104" s="164">
        <f t="shared" si="116"/>
        <v>0</v>
      </c>
      <c r="DU104" s="164">
        <f t="shared" si="116"/>
        <v>0</v>
      </c>
      <c r="DV104" s="164">
        <f t="shared" si="116"/>
        <v>0</v>
      </c>
      <c r="DW104" s="164">
        <f t="shared" si="116"/>
        <v>0</v>
      </c>
      <c r="DX104" s="164">
        <f t="shared" si="116"/>
        <v>0</v>
      </c>
      <c r="DY104" s="164">
        <f t="shared" si="116"/>
        <v>0</v>
      </c>
    </row>
    <row r="106" spans="3:129">
      <c r="I106" s="190"/>
    </row>
  </sheetData>
  <conditionalFormatting sqref="J6">
    <cfRule type="cellIs" dxfId="70" priority="23" stopIfTrue="1" operator="equal">
      <formula>1</formula>
    </cfRule>
  </conditionalFormatting>
  <conditionalFormatting sqref="J7">
    <cfRule type="cellIs" dxfId="69" priority="22" stopIfTrue="1" operator="equal">
      <formula>1</formula>
    </cfRule>
  </conditionalFormatting>
  <conditionalFormatting sqref="K6:L6">
    <cfRule type="cellIs" dxfId="68" priority="21" stopIfTrue="1" operator="equal">
      <formula>1</formula>
    </cfRule>
  </conditionalFormatting>
  <conditionalFormatting sqref="K7:L7">
    <cfRule type="cellIs" dxfId="67" priority="20" stopIfTrue="1" operator="equal">
      <formula>1</formula>
    </cfRule>
  </conditionalFormatting>
  <conditionalFormatting sqref="CH4:DY4">
    <cfRule type="expression" dxfId="66" priority="10" stopIfTrue="1">
      <formula>CH$6=1</formula>
    </cfRule>
    <cfRule type="expression" dxfId="65" priority="11" stopIfTrue="1">
      <formula>CH$7=1</formula>
    </cfRule>
  </conditionalFormatting>
  <conditionalFormatting sqref="J4:L4">
    <cfRule type="expression" dxfId="64" priority="18" stopIfTrue="1">
      <formula>J$6=1</formula>
    </cfRule>
    <cfRule type="expression" dxfId="63" priority="19" stopIfTrue="1">
      <formula>J$7=1</formula>
    </cfRule>
  </conditionalFormatting>
  <conditionalFormatting sqref="M6:CG6">
    <cfRule type="cellIs" dxfId="62" priority="17" stopIfTrue="1" operator="equal">
      <formula>1</formula>
    </cfRule>
  </conditionalFormatting>
  <conditionalFormatting sqref="M7:CG7">
    <cfRule type="cellIs" dxfId="61" priority="16" stopIfTrue="1" operator="equal">
      <formula>1</formula>
    </cfRule>
  </conditionalFormatting>
  <conditionalFormatting sqref="M4:CG4 N5:O5">
    <cfRule type="expression" dxfId="60" priority="14" stopIfTrue="1">
      <formula>M$6=1</formula>
    </cfRule>
    <cfRule type="expression" dxfId="59" priority="15" stopIfTrue="1">
      <formula>M$7=1</formula>
    </cfRule>
  </conditionalFormatting>
  <conditionalFormatting sqref="CH6:DY6">
    <cfRule type="cellIs" dxfId="58" priority="13" stopIfTrue="1" operator="equal">
      <formula>1</formula>
    </cfRule>
  </conditionalFormatting>
  <conditionalFormatting sqref="CH7:DY7">
    <cfRule type="cellIs" dxfId="57" priority="12" stopIfTrue="1" operator="equal">
      <formula>1</formula>
    </cfRule>
  </conditionalFormatting>
  <conditionalFormatting sqref="J5:M5">
    <cfRule type="expression" dxfId="56" priority="8" stopIfTrue="1">
      <formula>J$6=1</formula>
    </cfRule>
    <cfRule type="expression" dxfId="55" priority="9" stopIfTrue="1">
      <formula>J$7=1</formula>
    </cfRule>
  </conditionalFormatting>
  <conditionalFormatting sqref="P5:DY5">
    <cfRule type="expression" dxfId="54" priority="6" stopIfTrue="1">
      <formula>P$6=1</formula>
    </cfRule>
    <cfRule type="expression" dxfId="53" priority="7" stopIfTrue="1">
      <formula>P$7=1</formula>
    </cfRule>
  </conditionalFormatting>
  <conditionalFormatting sqref="J75">
    <cfRule type="cellIs" dxfId="52" priority="5" stopIfTrue="1" operator="equal">
      <formula>1</formula>
    </cfRule>
  </conditionalFormatting>
  <conditionalFormatting sqref="K75:DY75">
    <cfRule type="cellIs" dxfId="51" priority="4" stopIfTrue="1" operator="equal">
      <formula>1</formula>
    </cfRule>
  </conditionalFormatting>
  <conditionalFormatting sqref="I65">
    <cfRule type="cellIs" dxfId="50" priority="3" operator="notEqual">
      <formula>0</formula>
    </cfRule>
  </conditionalFormatting>
  <conditionalFormatting sqref="J91:DY91">
    <cfRule type="cellIs" dxfId="49" priority="2" stopIfTrue="1" operator="equal">
      <formula>1</formula>
    </cfRule>
  </conditionalFormatting>
  <conditionalFormatting sqref="K91:DY91">
    <cfRule type="cellIs" dxfId="48" priority="1" stopIfTrue="1" operator="equal">
      <formula>1</formula>
    </cfRule>
  </conditionalFormatting>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tabColor theme="0" tint="-0.249977111117893"/>
  </sheetPr>
  <dimension ref="A1:FA16"/>
  <sheetViews>
    <sheetView showGridLines="0" zoomScaleNormal="100" workbookViewId="0"/>
  </sheetViews>
  <sheetFormatPr baseColWidth="10" defaultColWidth="0" defaultRowHeight="12.75"/>
  <cols>
    <col min="1" max="2" width="4.140625" customWidth="1"/>
    <col min="3" max="3" width="49.42578125" customWidth="1"/>
    <col min="4" max="5" width="13" customWidth="1"/>
    <col min="6" max="8" width="5.85546875" customWidth="1"/>
    <col min="9" max="129" width="11.42578125" customWidth="1"/>
    <col min="130" max="157" width="0" hidden="1" customWidth="1"/>
    <col min="158" max="16384" width="11.42578125" hidden="1"/>
  </cols>
  <sheetData>
    <row r="1" spans="1:156" ht="20.25">
      <c r="A1" s="43" t="s">
        <v>150</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row>
    <row r="2" spans="1:156" ht="15">
      <c r="A2" s="42"/>
      <c r="B2" s="42"/>
      <c r="C2" s="3" t="str">
        <f>"Modell: " &amp;Name_Modell</f>
        <v>Modell: Projektfinanzierung</v>
      </c>
      <c r="D2" s="36"/>
      <c r="E2" s="36"/>
      <c r="F2" s="36"/>
      <c r="G2" s="36"/>
      <c r="H2" s="36"/>
      <c r="I2" s="36"/>
      <c r="J2" s="36"/>
    </row>
    <row r="3" spans="1:156" ht="20.25">
      <c r="A3" s="38"/>
      <c r="B3" s="42"/>
      <c r="C3" s="3"/>
      <c r="D3" s="36"/>
      <c r="E3" s="36"/>
      <c r="F3" s="42"/>
      <c r="G3" s="116"/>
      <c r="H3" s="116"/>
      <c r="I3" s="117"/>
      <c r="J3" s="115"/>
      <c r="L3" s="115"/>
      <c r="M3" s="111"/>
      <c r="N3" s="115"/>
      <c r="O3" s="111"/>
      <c r="P3" s="115"/>
      <c r="Q3" s="111"/>
      <c r="R3" s="115"/>
      <c r="S3" s="111"/>
      <c r="T3" s="115"/>
      <c r="U3" s="111"/>
      <c r="V3" s="115"/>
      <c r="W3" s="111"/>
      <c r="X3" s="115"/>
      <c r="Y3" s="111"/>
      <c r="Z3" s="115"/>
      <c r="AA3" s="111"/>
      <c r="AB3" s="115"/>
      <c r="AC3" s="111"/>
      <c r="AD3" s="115"/>
      <c r="AE3" s="111"/>
      <c r="AF3" s="115"/>
      <c r="AG3" s="111"/>
      <c r="AH3" s="115"/>
      <c r="AI3" s="111"/>
      <c r="AJ3" s="115"/>
      <c r="AK3" s="111"/>
      <c r="AL3" s="115"/>
      <c r="AM3" s="111"/>
      <c r="AN3" s="115"/>
      <c r="AO3" s="111"/>
      <c r="AP3" s="115"/>
      <c r="AQ3" s="111"/>
      <c r="AR3" s="115"/>
      <c r="AS3" s="111"/>
      <c r="AT3" s="115"/>
      <c r="AU3" s="111"/>
      <c r="AV3" s="115"/>
      <c r="AW3" s="111"/>
      <c r="AX3" s="115"/>
      <c r="AY3" s="111"/>
      <c r="AZ3" s="115"/>
      <c r="BA3" s="111"/>
      <c r="BB3" s="115"/>
      <c r="BC3" s="111"/>
      <c r="BD3" s="115"/>
      <c r="BE3" s="111"/>
      <c r="BF3" s="115"/>
      <c r="BG3" s="111"/>
      <c r="BH3" s="115"/>
      <c r="BI3" s="111"/>
      <c r="BJ3" s="115"/>
      <c r="BK3" s="111"/>
      <c r="BL3" s="115"/>
      <c r="BM3" s="111"/>
      <c r="BN3" s="115"/>
      <c r="BO3" s="111"/>
      <c r="BP3" s="115"/>
      <c r="BQ3" s="111"/>
      <c r="BR3" s="115"/>
      <c r="BS3" s="111"/>
      <c r="BT3" s="115"/>
      <c r="BU3" s="111"/>
      <c r="BV3" s="115"/>
      <c r="BW3" s="111"/>
      <c r="BX3" s="115"/>
      <c r="BY3" s="111"/>
      <c r="BZ3" s="115"/>
      <c r="CA3" s="111"/>
      <c r="CB3" s="115"/>
      <c r="CC3" s="111"/>
      <c r="CD3" s="115"/>
      <c r="CE3" s="111"/>
      <c r="CF3" s="115"/>
      <c r="CG3" s="111"/>
      <c r="CH3" s="115"/>
      <c r="CI3" s="111"/>
      <c r="CJ3" s="115"/>
      <c r="CK3" s="111"/>
      <c r="CL3" s="115"/>
      <c r="CM3" s="111"/>
      <c r="CN3" s="115"/>
      <c r="CO3" s="111"/>
      <c r="CP3" s="115"/>
      <c r="CQ3" s="111"/>
      <c r="CR3" s="115"/>
      <c r="CS3" s="111"/>
      <c r="CT3" s="115"/>
      <c r="CU3" s="111"/>
      <c r="CV3" s="115"/>
      <c r="CW3" s="111"/>
      <c r="CX3" s="115"/>
      <c r="CY3" s="111"/>
      <c r="CZ3" s="115"/>
      <c r="DA3" s="111"/>
      <c r="DB3" s="115"/>
      <c r="DC3" s="111"/>
      <c r="DD3" s="115"/>
      <c r="DE3" s="111"/>
      <c r="DF3" s="115"/>
      <c r="DG3" s="111"/>
      <c r="DH3" s="115"/>
      <c r="DI3" s="111"/>
      <c r="DJ3" s="115"/>
      <c r="DK3" s="111"/>
      <c r="DL3" s="115"/>
      <c r="DM3" s="111"/>
      <c r="DN3" s="115"/>
      <c r="DO3" s="111"/>
      <c r="DP3" s="115"/>
      <c r="DQ3" s="111"/>
      <c r="DR3" s="115"/>
      <c r="DS3" s="111"/>
      <c r="DT3" s="115"/>
      <c r="DU3" s="111"/>
      <c r="DV3" s="115"/>
      <c r="DW3" s="111"/>
      <c r="DX3" s="115"/>
      <c r="DY3" s="111"/>
      <c r="DZ3" s="111"/>
      <c r="EA3" s="111"/>
      <c r="EB3" s="111"/>
      <c r="EC3" s="111"/>
      <c r="ED3" s="111"/>
      <c r="EE3" s="111"/>
      <c r="EF3" s="111"/>
      <c r="EG3" s="111"/>
      <c r="EH3" s="111"/>
      <c r="EI3" s="111"/>
      <c r="EJ3" s="111"/>
      <c r="EK3" s="111"/>
      <c r="EL3" s="111"/>
      <c r="EM3" s="111"/>
      <c r="EN3" s="111"/>
      <c r="EO3" s="111"/>
      <c r="EP3" s="111"/>
      <c r="EQ3" s="111"/>
      <c r="ER3" s="111"/>
      <c r="ES3" s="111"/>
      <c r="ET3" s="111"/>
      <c r="EU3" s="111"/>
      <c r="EV3" s="111"/>
      <c r="EW3" s="111"/>
      <c r="EX3" s="111"/>
      <c r="EY3" s="111"/>
      <c r="EZ3" s="111"/>
    </row>
    <row r="4" spans="1:156" ht="15" customHeight="1">
      <c r="A4" s="38"/>
      <c r="B4" s="118"/>
      <c r="C4" s="119" t="s">
        <v>151</v>
      </c>
      <c r="D4" s="120"/>
      <c r="E4" s="120"/>
      <c r="F4" s="120"/>
      <c r="G4" s="121"/>
      <c r="H4" s="117"/>
      <c r="I4" s="117"/>
      <c r="J4" s="127">
        <f t="shared" ref="J4:BU4" si="0">I5+1</f>
        <v>41821</v>
      </c>
      <c r="K4" s="127">
        <f t="shared" si="0"/>
        <v>41852</v>
      </c>
      <c r="L4" s="127">
        <f t="shared" si="0"/>
        <v>41883</v>
      </c>
      <c r="M4" s="127">
        <f t="shared" si="0"/>
        <v>41913</v>
      </c>
      <c r="N4" s="127">
        <f t="shared" si="0"/>
        <v>41944</v>
      </c>
      <c r="O4" s="127">
        <f t="shared" si="0"/>
        <v>41974</v>
      </c>
      <c r="P4" s="127">
        <f t="shared" si="0"/>
        <v>42005</v>
      </c>
      <c r="Q4" s="127">
        <f t="shared" si="0"/>
        <v>42036</v>
      </c>
      <c r="R4" s="127">
        <f t="shared" si="0"/>
        <v>42064</v>
      </c>
      <c r="S4" s="127">
        <f t="shared" si="0"/>
        <v>42095</v>
      </c>
      <c r="T4" s="127">
        <f t="shared" si="0"/>
        <v>42125</v>
      </c>
      <c r="U4" s="127">
        <f t="shared" si="0"/>
        <v>42156</v>
      </c>
      <c r="V4" s="127">
        <f t="shared" si="0"/>
        <v>42186</v>
      </c>
      <c r="W4" s="127">
        <f t="shared" si="0"/>
        <v>42217</v>
      </c>
      <c r="X4" s="127">
        <f t="shared" si="0"/>
        <v>42248</v>
      </c>
      <c r="Y4" s="127">
        <f t="shared" si="0"/>
        <v>42278</v>
      </c>
      <c r="Z4" s="127">
        <f t="shared" si="0"/>
        <v>42309</v>
      </c>
      <c r="AA4" s="127">
        <f t="shared" si="0"/>
        <v>42339</v>
      </c>
      <c r="AB4" s="127">
        <f t="shared" si="0"/>
        <v>42370</v>
      </c>
      <c r="AC4" s="127">
        <f t="shared" si="0"/>
        <v>42401</v>
      </c>
      <c r="AD4" s="127">
        <f t="shared" si="0"/>
        <v>42430</v>
      </c>
      <c r="AE4" s="127">
        <f t="shared" si="0"/>
        <v>42461</v>
      </c>
      <c r="AF4" s="127">
        <f t="shared" si="0"/>
        <v>42491</v>
      </c>
      <c r="AG4" s="127">
        <f t="shared" si="0"/>
        <v>42522</v>
      </c>
      <c r="AH4" s="127">
        <f t="shared" si="0"/>
        <v>42552</v>
      </c>
      <c r="AI4" s="127">
        <f t="shared" si="0"/>
        <v>42583</v>
      </c>
      <c r="AJ4" s="127">
        <f t="shared" si="0"/>
        <v>42614</v>
      </c>
      <c r="AK4" s="127">
        <f t="shared" si="0"/>
        <v>42644</v>
      </c>
      <c r="AL4" s="127">
        <f t="shared" si="0"/>
        <v>42675</v>
      </c>
      <c r="AM4" s="127">
        <f t="shared" si="0"/>
        <v>42705</v>
      </c>
      <c r="AN4" s="127">
        <f t="shared" si="0"/>
        <v>42736</v>
      </c>
      <c r="AO4" s="127">
        <f t="shared" si="0"/>
        <v>42767</v>
      </c>
      <c r="AP4" s="127">
        <f t="shared" si="0"/>
        <v>42795</v>
      </c>
      <c r="AQ4" s="127">
        <f t="shared" si="0"/>
        <v>42826</v>
      </c>
      <c r="AR4" s="127">
        <f t="shared" si="0"/>
        <v>42856</v>
      </c>
      <c r="AS4" s="127">
        <f t="shared" si="0"/>
        <v>42887</v>
      </c>
      <c r="AT4" s="127">
        <f t="shared" si="0"/>
        <v>42917</v>
      </c>
      <c r="AU4" s="127">
        <f t="shared" si="0"/>
        <v>42948</v>
      </c>
      <c r="AV4" s="127">
        <f t="shared" si="0"/>
        <v>42979</v>
      </c>
      <c r="AW4" s="127">
        <f t="shared" si="0"/>
        <v>43009</v>
      </c>
      <c r="AX4" s="127">
        <f t="shared" si="0"/>
        <v>43040</v>
      </c>
      <c r="AY4" s="127">
        <f t="shared" si="0"/>
        <v>43070</v>
      </c>
      <c r="AZ4" s="127">
        <f t="shared" si="0"/>
        <v>43101</v>
      </c>
      <c r="BA4" s="127">
        <f t="shared" si="0"/>
        <v>43132</v>
      </c>
      <c r="BB4" s="127">
        <f t="shared" si="0"/>
        <v>43160</v>
      </c>
      <c r="BC4" s="127">
        <f t="shared" si="0"/>
        <v>43191</v>
      </c>
      <c r="BD4" s="127">
        <f t="shared" si="0"/>
        <v>43221</v>
      </c>
      <c r="BE4" s="127">
        <f t="shared" si="0"/>
        <v>43252</v>
      </c>
      <c r="BF4" s="127">
        <f t="shared" si="0"/>
        <v>43282</v>
      </c>
      <c r="BG4" s="127">
        <f t="shared" si="0"/>
        <v>43313</v>
      </c>
      <c r="BH4" s="127">
        <f t="shared" si="0"/>
        <v>43344</v>
      </c>
      <c r="BI4" s="127">
        <f t="shared" si="0"/>
        <v>43374</v>
      </c>
      <c r="BJ4" s="127">
        <f t="shared" si="0"/>
        <v>43405</v>
      </c>
      <c r="BK4" s="127">
        <f t="shared" si="0"/>
        <v>43435</v>
      </c>
      <c r="BL4" s="127">
        <f t="shared" si="0"/>
        <v>43466</v>
      </c>
      <c r="BM4" s="127">
        <f t="shared" si="0"/>
        <v>43497</v>
      </c>
      <c r="BN4" s="127">
        <f t="shared" si="0"/>
        <v>43525</v>
      </c>
      <c r="BO4" s="127">
        <f t="shared" si="0"/>
        <v>43556</v>
      </c>
      <c r="BP4" s="127">
        <f t="shared" si="0"/>
        <v>43586</v>
      </c>
      <c r="BQ4" s="127">
        <f t="shared" si="0"/>
        <v>43617</v>
      </c>
      <c r="BR4" s="127">
        <f t="shared" si="0"/>
        <v>43647</v>
      </c>
      <c r="BS4" s="127">
        <f t="shared" si="0"/>
        <v>43678</v>
      </c>
      <c r="BT4" s="127">
        <f t="shared" si="0"/>
        <v>43709</v>
      </c>
      <c r="BU4" s="127">
        <f t="shared" si="0"/>
        <v>43739</v>
      </c>
      <c r="BV4" s="127">
        <f t="shared" ref="BV4:DY4" si="1">BU5+1</f>
        <v>43770</v>
      </c>
      <c r="BW4" s="127">
        <f t="shared" si="1"/>
        <v>43800</v>
      </c>
      <c r="BX4" s="127">
        <f t="shared" si="1"/>
        <v>43831</v>
      </c>
      <c r="BY4" s="127">
        <f t="shared" si="1"/>
        <v>43862</v>
      </c>
      <c r="BZ4" s="127">
        <f t="shared" si="1"/>
        <v>43891</v>
      </c>
      <c r="CA4" s="127">
        <f t="shared" si="1"/>
        <v>43922</v>
      </c>
      <c r="CB4" s="127">
        <f t="shared" si="1"/>
        <v>43952</v>
      </c>
      <c r="CC4" s="127">
        <f t="shared" si="1"/>
        <v>43983</v>
      </c>
      <c r="CD4" s="127">
        <f t="shared" si="1"/>
        <v>44013</v>
      </c>
      <c r="CE4" s="127">
        <f t="shared" si="1"/>
        <v>44044</v>
      </c>
      <c r="CF4" s="127">
        <f t="shared" si="1"/>
        <v>44075</v>
      </c>
      <c r="CG4" s="127">
        <f t="shared" si="1"/>
        <v>44105</v>
      </c>
      <c r="CH4" s="127">
        <f t="shared" si="1"/>
        <v>44136</v>
      </c>
      <c r="CI4" s="127">
        <f t="shared" si="1"/>
        <v>44166</v>
      </c>
      <c r="CJ4" s="127">
        <f t="shared" si="1"/>
        <v>44197</v>
      </c>
      <c r="CK4" s="127">
        <f t="shared" si="1"/>
        <v>44228</v>
      </c>
      <c r="CL4" s="127">
        <f t="shared" si="1"/>
        <v>44256</v>
      </c>
      <c r="CM4" s="127">
        <f t="shared" si="1"/>
        <v>44287</v>
      </c>
      <c r="CN4" s="127">
        <f t="shared" si="1"/>
        <v>44317</v>
      </c>
      <c r="CO4" s="127">
        <f t="shared" si="1"/>
        <v>44348</v>
      </c>
      <c r="CP4" s="127">
        <f t="shared" si="1"/>
        <v>44378</v>
      </c>
      <c r="CQ4" s="127">
        <f t="shared" si="1"/>
        <v>44409</v>
      </c>
      <c r="CR4" s="127">
        <f t="shared" si="1"/>
        <v>44440</v>
      </c>
      <c r="CS4" s="127">
        <f t="shared" si="1"/>
        <v>44470</v>
      </c>
      <c r="CT4" s="127">
        <f t="shared" si="1"/>
        <v>44501</v>
      </c>
      <c r="CU4" s="127">
        <f t="shared" si="1"/>
        <v>44531</v>
      </c>
      <c r="CV4" s="127">
        <f t="shared" si="1"/>
        <v>44562</v>
      </c>
      <c r="CW4" s="127">
        <f t="shared" si="1"/>
        <v>44593</v>
      </c>
      <c r="CX4" s="127">
        <f t="shared" si="1"/>
        <v>44621</v>
      </c>
      <c r="CY4" s="127">
        <f t="shared" si="1"/>
        <v>44652</v>
      </c>
      <c r="CZ4" s="127">
        <f t="shared" si="1"/>
        <v>44682</v>
      </c>
      <c r="DA4" s="127">
        <f t="shared" si="1"/>
        <v>44713</v>
      </c>
      <c r="DB4" s="127">
        <f t="shared" si="1"/>
        <v>44743</v>
      </c>
      <c r="DC4" s="127">
        <f t="shared" si="1"/>
        <v>44774</v>
      </c>
      <c r="DD4" s="127">
        <f t="shared" si="1"/>
        <v>44805</v>
      </c>
      <c r="DE4" s="127">
        <f t="shared" si="1"/>
        <v>44835</v>
      </c>
      <c r="DF4" s="127">
        <f t="shared" si="1"/>
        <v>44866</v>
      </c>
      <c r="DG4" s="127">
        <f t="shared" si="1"/>
        <v>44896</v>
      </c>
      <c r="DH4" s="127">
        <f t="shared" si="1"/>
        <v>44927</v>
      </c>
      <c r="DI4" s="127">
        <f t="shared" si="1"/>
        <v>44958</v>
      </c>
      <c r="DJ4" s="127">
        <f t="shared" si="1"/>
        <v>44986</v>
      </c>
      <c r="DK4" s="127">
        <f t="shared" si="1"/>
        <v>45017</v>
      </c>
      <c r="DL4" s="127">
        <f t="shared" si="1"/>
        <v>45047</v>
      </c>
      <c r="DM4" s="127">
        <f t="shared" si="1"/>
        <v>45078</v>
      </c>
      <c r="DN4" s="127">
        <f t="shared" si="1"/>
        <v>45108</v>
      </c>
      <c r="DO4" s="127">
        <f t="shared" si="1"/>
        <v>45139</v>
      </c>
      <c r="DP4" s="127">
        <f t="shared" si="1"/>
        <v>45170</v>
      </c>
      <c r="DQ4" s="127">
        <f t="shared" si="1"/>
        <v>45200</v>
      </c>
      <c r="DR4" s="127">
        <f t="shared" si="1"/>
        <v>45231</v>
      </c>
      <c r="DS4" s="127">
        <f t="shared" si="1"/>
        <v>45261</v>
      </c>
      <c r="DT4" s="127">
        <f t="shared" si="1"/>
        <v>45292</v>
      </c>
      <c r="DU4" s="127">
        <f t="shared" si="1"/>
        <v>45323</v>
      </c>
      <c r="DV4" s="127">
        <f t="shared" si="1"/>
        <v>45352</v>
      </c>
      <c r="DW4" s="127">
        <f t="shared" si="1"/>
        <v>45383</v>
      </c>
      <c r="DX4" s="127">
        <f t="shared" si="1"/>
        <v>45413</v>
      </c>
      <c r="DY4" s="127">
        <f t="shared" si="1"/>
        <v>45444</v>
      </c>
      <c r="DZ4" s="111"/>
      <c r="EA4" s="111"/>
      <c r="EB4" s="111"/>
      <c r="EC4" s="111"/>
      <c r="ED4" s="111"/>
      <c r="EE4" s="111"/>
      <c r="EF4" s="111"/>
      <c r="EG4" s="111"/>
      <c r="EH4" s="111"/>
      <c r="EI4" s="111"/>
      <c r="EJ4" s="111"/>
      <c r="EK4" s="111"/>
      <c r="EL4" s="111"/>
      <c r="EM4" s="111"/>
      <c r="EN4" s="111"/>
      <c r="EO4" s="111"/>
      <c r="EP4" s="111"/>
      <c r="EQ4" s="111"/>
      <c r="ER4" s="111"/>
      <c r="ES4" s="111"/>
      <c r="ET4" s="111"/>
      <c r="EU4" s="111"/>
      <c r="EV4" s="111"/>
      <c r="EW4" s="111"/>
      <c r="EX4" s="111"/>
      <c r="EY4" s="111"/>
      <c r="EZ4" s="111"/>
    </row>
    <row r="5" spans="1:156" ht="15" customHeight="1">
      <c r="A5" s="38"/>
      <c r="B5" s="38"/>
      <c r="C5" s="119" t="s">
        <v>152</v>
      </c>
      <c r="D5" s="109" t="s">
        <v>153</v>
      </c>
      <c r="E5" s="11" t="s">
        <v>154</v>
      </c>
      <c r="F5" s="120"/>
      <c r="G5" s="121"/>
      <c r="H5" s="117"/>
      <c r="I5" s="126">
        <f>Startdatum</f>
        <v>41820</v>
      </c>
      <c r="J5" s="122">
        <f>EOMONTH(J4,IF(J4&lt;Ops_Start,Inputs!$D$28-1,Inputs!$D$33-1))</f>
        <v>41851</v>
      </c>
      <c r="K5" s="122">
        <f>EOMONTH(K4,IF(K4&lt;Ops_Start,Inputs!$D$28-1,Inputs!$D$33-1))</f>
        <v>41882</v>
      </c>
      <c r="L5" s="122">
        <f>EOMONTH(L4,IF(L4&lt;Ops_Start,Inputs!$D$28-1,Inputs!$D$33-1))</f>
        <v>41912</v>
      </c>
      <c r="M5" s="122">
        <f>EOMONTH(M4,IF(M4&lt;Ops_Start,Inputs!$D$28-1,Inputs!$D$33-1))</f>
        <v>41943</v>
      </c>
      <c r="N5" s="122">
        <f>EOMONTH(N4,IF(N4&lt;Ops_Start,Inputs!$D$28-1,Inputs!$D$33-1))</f>
        <v>41973</v>
      </c>
      <c r="O5" s="122">
        <f>EOMONTH(O4,IF(O4&lt;Ops_Start,Inputs!$D$28-1,Inputs!$D$33-1))</f>
        <v>42004</v>
      </c>
      <c r="P5" s="122">
        <f>EOMONTH(P4,IF(P4&lt;Ops_Start,Inputs!$D$28-1,Inputs!$D$33-1))</f>
        <v>42035</v>
      </c>
      <c r="Q5" s="122">
        <f>EOMONTH(Q4,IF(Q4&lt;Ops_Start,Inputs!$D$28-1,Inputs!$D$33-1))</f>
        <v>42063</v>
      </c>
      <c r="R5" s="122">
        <f>EOMONTH(R4,IF(R4&lt;Ops_Start,Inputs!$D$28-1,Inputs!$D$33-1))</f>
        <v>42094</v>
      </c>
      <c r="S5" s="122">
        <f>EOMONTH(S4,IF(S4&lt;Ops_Start,Inputs!$D$28-1,Inputs!$D$33-1))</f>
        <v>42124</v>
      </c>
      <c r="T5" s="122">
        <f>EOMONTH(T4,IF(T4&lt;Ops_Start,Inputs!$D$28-1,Inputs!$D$33-1))</f>
        <v>42155</v>
      </c>
      <c r="U5" s="122">
        <f>EOMONTH(U4,IF(U4&lt;Ops_Start,Inputs!$D$28-1,Inputs!$D$33-1))</f>
        <v>42185</v>
      </c>
      <c r="V5" s="122">
        <f>EOMONTH(V4,IF(V4&lt;Ops_Start,Inputs!$D$28-1,Inputs!$D$33-1))</f>
        <v>42216</v>
      </c>
      <c r="W5" s="122">
        <f>EOMONTH(W4,IF(W4&lt;Ops_Start,Inputs!$D$28-1,Inputs!$D$33-1))</f>
        <v>42247</v>
      </c>
      <c r="X5" s="122">
        <f>EOMONTH(X4,IF(X4&lt;Ops_Start,Inputs!$D$28-1,Inputs!$D$33-1))</f>
        <v>42277</v>
      </c>
      <c r="Y5" s="122">
        <f>EOMONTH(Y4,IF(Y4&lt;Ops_Start,Inputs!$D$28-1,Inputs!$D$33-1))</f>
        <v>42308</v>
      </c>
      <c r="Z5" s="122">
        <f>EOMONTH(Z4,IF(Z4&lt;Ops_Start,Inputs!$D$28-1,Inputs!$D$33-1))</f>
        <v>42338</v>
      </c>
      <c r="AA5" s="122">
        <f>EOMONTH(AA4,IF(AA4&lt;Ops_Start,Inputs!$D$28-1,Inputs!$D$33-1))</f>
        <v>42369</v>
      </c>
      <c r="AB5" s="122">
        <f>EOMONTH(AB4,IF(AB4&lt;Ops_Start,Inputs!$D$28-1,Inputs!$D$33-1))</f>
        <v>42400</v>
      </c>
      <c r="AC5" s="122">
        <f>EOMONTH(AC4,IF(AC4&lt;Ops_Start,Inputs!$D$28-1,Inputs!$D$33-1))</f>
        <v>42429</v>
      </c>
      <c r="AD5" s="122">
        <f>EOMONTH(AD4,IF(AD4&lt;Ops_Start,Inputs!$D$28-1,Inputs!$D$33-1))</f>
        <v>42460</v>
      </c>
      <c r="AE5" s="122">
        <f>EOMONTH(AE4,IF(AE4&lt;Ops_Start,Inputs!$D$28-1,Inputs!$D$33-1))</f>
        <v>42490</v>
      </c>
      <c r="AF5" s="122">
        <f>EOMONTH(AF4,IF(AF4&lt;Ops_Start,Inputs!$D$28-1,Inputs!$D$33-1))</f>
        <v>42521</v>
      </c>
      <c r="AG5" s="122">
        <f>EOMONTH(AG4,IF(AG4&lt;Ops_Start,Inputs!$D$28-1,Inputs!$D$33-1))</f>
        <v>42551</v>
      </c>
      <c r="AH5" s="122">
        <f>EOMONTH(AH4,IF(AH4&lt;Ops_Start,Inputs!$D$28-1,Inputs!$D$33-1))</f>
        <v>42582</v>
      </c>
      <c r="AI5" s="122">
        <f>EOMONTH(AI4,IF(AI4&lt;Ops_Start,Inputs!$D$28-1,Inputs!$D$33-1))</f>
        <v>42613</v>
      </c>
      <c r="AJ5" s="122">
        <f>EOMONTH(AJ4,IF(AJ4&lt;Ops_Start,Inputs!$D$28-1,Inputs!$D$33-1))</f>
        <v>42643</v>
      </c>
      <c r="AK5" s="122">
        <f>EOMONTH(AK4,IF(AK4&lt;Ops_Start,Inputs!$D$28-1,Inputs!$D$33-1))</f>
        <v>42674</v>
      </c>
      <c r="AL5" s="122">
        <f>EOMONTH(AL4,IF(AL4&lt;Ops_Start,Inputs!$D$28-1,Inputs!$D$33-1))</f>
        <v>42704</v>
      </c>
      <c r="AM5" s="122">
        <f>EOMONTH(AM4,IF(AM4&lt;Ops_Start,Inputs!$D$28-1,Inputs!$D$33-1))</f>
        <v>42735</v>
      </c>
      <c r="AN5" s="122">
        <f>EOMONTH(AN4,IF(AN4&lt;Ops_Start,Inputs!$D$28-1,Inputs!$D$33-1))</f>
        <v>42766</v>
      </c>
      <c r="AO5" s="122">
        <f>EOMONTH(AO4,IF(AO4&lt;Ops_Start,Inputs!$D$28-1,Inputs!$D$33-1))</f>
        <v>42794</v>
      </c>
      <c r="AP5" s="122">
        <f>EOMONTH(AP4,IF(AP4&lt;Ops_Start,Inputs!$D$28-1,Inputs!$D$33-1))</f>
        <v>42825</v>
      </c>
      <c r="AQ5" s="122">
        <f>EOMONTH(AQ4,IF(AQ4&lt;Ops_Start,Inputs!$D$28-1,Inputs!$D$33-1))</f>
        <v>42855</v>
      </c>
      <c r="AR5" s="122">
        <f>EOMONTH(AR4,IF(AR4&lt;Ops_Start,Inputs!$D$28-1,Inputs!$D$33-1))</f>
        <v>42886</v>
      </c>
      <c r="AS5" s="122">
        <f>EOMONTH(AS4,IF(AS4&lt;Ops_Start,Inputs!$D$28-1,Inputs!$D$33-1))</f>
        <v>42916</v>
      </c>
      <c r="AT5" s="122">
        <f>EOMONTH(AT4,IF(AT4&lt;Ops_Start,Inputs!$D$28-1,Inputs!$D$33-1))</f>
        <v>42947</v>
      </c>
      <c r="AU5" s="122">
        <f>EOMONTH(AU4,IF(AU4&lt;Ops_Start,Inputs!$D$28-1,Inputs!$D$33-1))</f>
        <v>42978</v>
      </c>
      <c r="AV5" s="122">
        <f>EOMONTH(AV4,IF(AV4&lt;Ops_Start,Inputs!$D$28-1,Inputs!$D$33-1))</f>
        <v>43008</v>
      </c>
      <c r="AW5" s="122">
        <f>EOMONTH(AW4,IF(AW4&lt;Ops_Start,Inputs!$D$28-1,Inputs!$D$33-1))</f>
        <v>43039</v>
      </c>
      <c r="AX5" s="122">
        <f>EOMONTH(AX4,IF(AX4&lt;Ops_Start,Inputs!$D$28-1,Inputs!$D$33-1))</f>
        <v>43069</v>
      </c>
      <c r="AY5" s="122">
        <f>EOMONTH(AY4,IF(AY4&lt;Ops_Start,Inputs!$D$28-1,Inputs!$D$33-1))</f>
        <v>43100</v>
      </c>
      <c r="AZ5" s="122">
        <f>EOMONTH(AZ4,IF(AZ4&lt;Ops_Start,Inputs!$D$28-1,Inputs!$D$33-1))</f>
        <v>43131</v>
      </c>
      <c r="BA5" s="122">
        <f>EOMONTH(BA4,IF(BA4&lt;Ops_Start,Inputs!$D$28-1,Inputs!$D$33-1))</f>
        <v>43159</v>
      </c>
      <c r="BB5" s="122">
        <f>EOMONTH(BB4,IF(BB4&lt;Ops_Start,Inputs!$D$28-1,Inputs!$D$33-1))</f>
        <v>43190</v>
      </c>
      <c r="BC5" s="122">
        <f>EOMONTH(BC4,IF(BC4&lt;Ops_Start,Inputs!$D$28-1,Inputs!$D$33-1))</f>
        <v>43220</v>
      </c>
      <c r="BD5" s="122">
        <f>EOMONTH(BD4,IF(BD4&lt;Ops_Start,Inputs!$D$28-1,Inputs!$D$33-1))</f>
        <v>43251</v>
      </c>
      <c r="BE5" s="122">
        <f>EOMONTH(BE4,IF(BE4&lt;Ops_Start,Inputs!$D$28-1,Inputs!$D$33-1))</f>
        <v>43281</v>
      </c>
      <c r="BF5" s="122">
        <f>EOMONTH(BF4,IF(BF4&lt;Ops_Start,Inputs!$D$28-1,Inputs!$D$33-1))</f>
        <v>43312</v>
      </c>
      <c r="BG5" s="122">
        <f>EOMONTH(BG4,IF(BG4&lt;Ops_Start,Inputs!$D$28-1,Inputs!$D$33-1))</f>
        <v>43343</v>
      </c>
      <c r="BH5" s="122">
        <f>EOMONTH(BH4,IF(BH4&lt;Ops_Start,Inputs!$D$28-1,Inputs!$D$33-1))</f>
        <v>43373</v>
      </c>
      <c r="BI5" s="122">
        <f>EOMONTH(BI4,IF(BI4&lt;Ops_Start,Inputs!$D$28-1,Inputs!$D$33-1))</f>
        <v>43404</v>
      </c>
      <c r="BJ5" s="122">
        <f>EOMONTH(BJ4,IF(BJ4&lt;Ops_Start,Inputs!$D$28-1,Inputs!$D$33-1))</f>
        <v>43434</v>
      </c>
      <c r="BK5" s="122">
        <f>EOMONTH(BK4,IF(BK4&lt;Ops_Start,Inputs!$D$28-1,Inputs!$D$33-1))</f>
        <v>43465</v>
      </c>
      <c r="BL5" s="122">
        <f>EOMONTH(BL4,IF(BL4&lt;Ops_Start,Inputs!$D$28-1,Inputs!$D$33-1))</f>
        <v>43496</v>
      </c>
      <c r="BM5" s="122">
        <f>EOMONTH(BM4,IF(BM4&lt;Ops_Start,Inputs!$D$28-1,Inputs!$D$33-1))</f>
        <v>43524</v>
      </c>
      <c r="BN5" s="122">
        <f>EOMONTH(BN4,IF(BN4&lt;Ops_Start,Inputs!$D$28-1,Inputs!$D$33-1))</f>
        <v>43555</v>
      </c>
      <c r="BO5" s="122">
        <f>EOMONTH(BO4,IF(BO4&lt;Ops_Start,Inputs!$D$28-1,Inputs!$D$33-1))</f>
        <v>43585</v>
      </c>
      <c r="BP5" s="122">
        <f>EOMONTH(BP4,IF(BP4&lt;Ops_Start,Inputs!$D$28-1,Inputs!$D$33-1))</f>
        <v>43616</v>
      </c>
      <c r="BQ5" s="122">
        <f>EOMONTH(BQ4,IF(BQ4&lt;Ops_Start,Inputs!$D$28-1,Inputs!$D$33-1))</f>
        <v>43646</v>
      </c>
      <c r="BR5" s="122">
        <f>EOMONTH(BR4,IF(BR4&lt;Ops_Start,Inputs!$D$28-1,Inputs!$D$33-1))</f>
        <v>43677</v>
      </c>
      <c r="BS5" s="122">
        <f>EOMONTH(BS4,IF(BS4&lt;Ops_Start,Inputs!$D$28-1,Inputs!$D$33-1))</f>
        <v>43708</v>
      </c>
      <c r="BT5" s="122">
        <f>EOMONTH(BT4,IF(BT4&lt;Ops_Start,Inputs!$D$28-1,Inputs!$D$33-1))</f>
        <v>43738</v>
      </c>
      <c r="BU5" s="122">
        <f>EOMONTH(BU4,IF(BU4&lt;Ops_Start,Inputs!$D$28-1,Inputs!$D$33-1))</f>
        <v>43769</v>
      </c>
      <c r="BV5" s="122">
        <f>EOMONTH(BV4,IF(BV4&lt;Ops_Start,Inputs!$D$28-1,Inputs!$D$33-1))</f>
        <v>43799</v>
      </c>
      <c r="BW5" s="122">
        <f>EOMONTH(BW4,IF(BW4&lt;Ops_Start,Inputs!$D$28-1,Inputs!$D$33-1))</f>
        <v>43830</v>
      </c>
      <c r="BX5" s="122">
        <f>EOMONTH(BX4,IF(BX4&lt;Ops_Start,Inputs!$D$28-1,Inputs!$D$33-1))</f>
        <v>43861</v>
      </c>
      <c r="BY5" s="122">
        <f>EOMONTH(BY4,IF(BY4&lt;Ops_Start,Inputs!$D$28-1,Inputs!$D$33-1))</f>
        <v>43890</v>
      </c>
      <c r="BZ5" s="122">
        <f>EOMONTH(BZ4,IF(BZ4&lt;Ops_Start,Inputs!$D$28-1,Inputs!$D$33-1))</f>
        <v>43921</v>
      </c>
      <c r="CA5" s="122">
        <f>EOMONTH(CA4,IF(CA4&lt;Ops_Start,Inputs!$D$28-1,Inputs!$D$33-1))</f>
        <v>43951</v>
      </c>
      <c r="CB5" s="122">
        <f>EOMONTH(CB4,IF(CB4&lt;Ops_Start,Inputs!$D$28-1,Inputs!$D$33-1))</f>
        <v>43982</v>
      </c>
      <c r="CC5" s="122">
        <f>EOMONTH(CC4,IF(CC4&lt;Ops_Start,Inputs!$D$28-1,Inputs!$D$33-1))</f>
        <v>44012</v>
      </c>
      <c r="CD5" s="122">
        <f>EOMONTH(CD4,IF(CD4&lt;Ops_Start,Inputs!$D$28-1,Inputs!$D$33-1))</f>
        <v>44043</v>
      </c>
      <c r="CE5" s="122">
        <f>EOMONTH(CE4,IF(CE4&lt;Ops_Start,Inputs!$D$28-1,Inputs!$D$33-1))</f>
        <v>44074</v>
      </c>
      <c r="CF5" s="122">
        <f>EOMONTH(CF4,IF(CF4&lt;Ops_Start,Inputs!$D$28-1,Inputs!$D$33-1))</f>
        <v>44104</v>
      </c>
      <c r="CG5" s="122">
        <f>EOMONTH(CG4,IF(CG4&lt;Ops_Start,Inputs!$D$28-1,Inputs!$D$33-1))</f>
        <v>44135</v>
      </c>
      <c r="CH5" s="122">
        <f>EOMONTH(CH4,IF(CH4&lt;Ops_Start,Inputs!$D$28-1,Inputs!$D$33-1))</f>
        <v>44165</v>
      </c>
      <c r="CI5" s="122">
        <f>EOMONTH(CI4,IF(CI4&lt;Ops_Start,Inputs!$D$28-1,Inputs!$D$33-1))</f>
        <v>44196</v>
      </c>
      <c r="CJ5" s="122">
        <f>EOMONTH(CJ4,IF(CJ4&lt;Ops_Start,Inputs!$D$28-1,Inputs!$D$33-1))</f>
        <v>44227</v>
      </c>
      <c r="CK5" s="122">
        <f>EOMONTH(CK4,IF(CK4&lt;Ops_Start,Inputs!$D$28-1,Inputs!$D$33-1))</f>
        <v>44255</v>
      </c>
      <c r="CL5" s="122">
        <f>EOMONTH(CL4,IF(CL4&lt;Ops_Start,Inputs!$D$28-1,Inputs!$D$33-1))</f>
        <v>44286</v>
      </c>
      <c r="CM5" s="122">
        <f>EOMONTH(CM4,IF(CM4&lt;Ops_Start,Inputs!$D$28-1,Inputs!$D$33-1))</f>
        <v>44316</v>
      </c>
      <c r="CN5" s="122">
        <f>EOMONTH(CN4,IF(CN4&lt;Ops_Start,Inputs!$D$28-1,Inputs!$D$33-1))</f>
        <v>44347</v>
      </c>
      <c r="CO5" s="122">
        <f>EOMONTH(CO4,IF(CO4&lt;Ops_Start,Inputs!$D$28-1,Inputs!$D$33-1))</f>
        <v>44377</v>
      </c>
      <c r="CP5" s="122">
        <f>EOMONTH(CP4,IF(CP4&lt;Ops_Start,Inputs!$D$28-1,Inputs!$D$33-1))</f>
        <v>44408</v>
      </c>
      <c r="CQ5" s="122">
        <f>EOMONTH(CQ4,IF(CQ4&lt;Ops_Start,Inputs!$D$28-1,Inputs!$D$33-1))</f>
        <v>44439</v>
      </c>
      <c r="CR5" s="122">
        <f>EOMONTH(CR4,IF(CR4&lt;Ops_Start,Inputs!$D$28-1,Inputs!$D$33-1))</f>
        <v>44469</v>
      </c>
      <c r="CS5" s="122">
        <f>EOMONTH(CS4,IF(CS4&lt;Ops_Start,Inputs!$D$28-1,Inputs!$D$33-1))</f>
        <v>44500</v>
      </c>
      <c r="CT5" s="122">
        <f>EOMONTH(CT4,IF(CT4&lt;Ops_Start,Inputs!$D$28-1,Inputs!$D$33-1))</f>
        <v>44530</v>
      </c>
      <c r="CU5" s="122">
        <f>EOMONTH(CU4,IF(CU4&lt;Ops_Start,Inputs!$D$28-1,Inputs!$D$33-1))</f>
        <v>44561</v>
      </c>
      <c r="CV5" s="122">
        <f>EOMONTH(CV4,IF(CV4&lt;Ops_Start,Inputs!$D$28-1,Inputs!$D$33-1))</f>
        <v>44592</v>
      </c>
      <c r="CW5" s="122">
        <f>EOMONTH(CW4,IF(CW4&lt;Ops_Start,Inputs!$D$28-1,Inputs!$D$33-1))</f>
        <v>44620</v>
      </c>
      <c r="CX5" s="122">
        <f>EOMONTH(CX4,IF(CX4&lt;Ops_Start,Inputs!$D$28-1,Inputs!$D$33-1))</f>
        <v>44651</v>
      </c>
      <c r="CY5" s="122">
        <f>EOMONTH(CY4,IF(CY4&lt;Ops_Start,Inputs!$D$28-1,Inputs!$D$33-1))</f>
        <v>44681</v>
      </c>
      <c r="CZ5" s="122">
        <f>EOMONTH(CZ4,IF(CZ4&lt;Ops_Start,Inputs!$D$28-1,Inputs!$D$33-1))</f>
        <v>44712</v>
      </c>
      <c r="DA5" s="122">
        <f>EOMONTH(DA4,IF(DA4&lt;Ops_Start,Inputs!$D$28-1,Inputs!$D$33-1))</f>
        <v>44742</v>
      </c>
      <c r="DB5" s="122">
        <f>EOMONTH(DB4,IF(DB4&lt;Ops_Start,Inputs!$D$28-1,Inputs!$D$33-1))</f>
        <v>44773</v>
      </c>
      <c r="DC5" s="122">
        <f>EOMONTH(DC4,IF(DC4&lt;Ops_Start,Inputs!$D$28-1,Inputs!$D$33-1))</f>
        <v>44804</v>
      </c>
      <c r="DD5" s="122">
        <f>EOMONTH(DD4,IF(DD4&lt;Ops_Start,Inputs!$D$28-1,Inputs!$D$33-1))</f>
        <v>44834</v>
      </c>
      <c r="DE5" s="122">
        <f>EOMONTH(DE4,IF(DE4&lt;Ops_Start,Inputs!$D$28-1,Inputs!$D$33-1))</f>
        <v>44865</v>
      </c>
      <c r="DF5" s="122">
        <f>EOMONTH(DF4,IF(DF4&lt;Ops_Start,Inputs!$D$28-1,Inputs!$D$33-1))</f>
        <v>44895</v>
      </c>
      <c r="DG5" s="122">
        <f>EOMONTH(DG4,IF(DG4&lt;Ops_Start,Inputs!$D$28-1,Inputs!$D$33-1))</f>
        <v>44926</v>
      </c>
      <c r="DH5" s="122">
        <f>EOMONTH(DH4,IF(DH4&lt;Ops_Start,Inputs!$D$28-1,Inputs!$D$33-1))</f>
        <v>44957</v>
      </c>
      <c r="DI5" s="122">
        <f>EOMONTH(DI4,IF(DI4&lt;Ops_Start,Inputs!$D$28-1,Inputs!$D$33-1))</f>
        <v>44985</v>
      </c>
      <c r="DJ5" s="122">
        <f>EOMONTH(DJ4,IF(DJ4&lt;Ops_Start,Inputs!$D$28-1,Inputs!$D$33-1))</f>
        <v>45016</v>
      </c>
      <c r="DK5" s="122">
        <f>EOMONTH(DK4,IF(DK4&lt;Ops_Start,Inputs!$D$28-1,Inputs!$D$33-1))</f>
        <v>45046</v>
      </c>
      <c r="DL5" s="122">
        <f>EOMONTH(DL4,IF(DL4&lt;Ops_Start,Inputs!$D$28-1,Inputs!$D$33-1))</f>
        <v>45077</v>
      </c>
      <c r="DM5" s="122">
        <f>EOMONTH(DM4,IF(DM4&lt;Ops_Start,Inputs!$D$28-1,Inputs!$D$33-1))</f>
        <v>45107</v>
      </c>
      <c r="DN5" s="122">
        <f>EOMONTH(DN4,IF(DN4&lt;Ops_Start,Inputs!$D$28-1,Inputs!$D$33-1))</f>
        <v>45138</v>
      </c>
      <c r="DO5" s="122">
        <f>EOMONTH(DO4,IF(DO4&lt;Ops_Start,Inputs!$D$28-1,Inputs!$D$33-1))</f>
        <v>45169</v>
      </c>
      <c r="DP5" s="122">
        <f>EOMONTH(DP4,IF(DP4&lt;Ops_Start,Inputs!$D$28-1,Inputs!$D$33-1))</f>
        <v>45199</v>
      </c>
      <c r="DQ5" s="122">
        <f>EOMONTH(DQ4,IF(DQ4&lt;Ops_Start,Inputs!$D$28-1,Inputs!$D$33-1))</f>
        <v>45230</v>
      </c>
      <c r="DR5" s="122">
        <f>EOMONTH(DR4,IF(DR4&lt;Ops_Start,Inputs!$D$28-1,Inputs!$D$33-1))</f>
        <v>45260</v>
      </c>
      <c r="DS5" s="122">
        <f>EOMONTH(DS4,IF(DS4&lt;Ops_Start,Inputs!$D$28-1,Inputs!$D$33-1))</f>
        <v>45291</v>
      </c>
      <c r="DT5" s="122">
        <f>EOMONTH(DT4,IF(DT4&lt;Ops_Start,Inputs!$D$28-1,Inputs!$D$33-1))</f>
        <v>45322</v>
      </c>
      <c r="DU5" s="122">
        <f>EOMONTH(DU4,IF(DU4&lt;Ops_Start,Inputs!$D$28-1,Inputs!$D$33-1))</f>
        <v>45351</v>
      </c>
      <c r="DV5" s="122">
        <f>EOMONTH(DV4,IF(DV4&lt;Ops_Start,Inputs!$D$28-1,Inputs!$D$33-1))</f>
        <v>45382</v>
      </c>
      <c r="DW5" s="122">
        <f>EOMONTH(DW4,IF(DW4&lt;Ops_Start,Inputs!$D$28-1,Inputs!$D$33-1))</f>
        <v>45412</v>
      </c>
      <c r="DX5" s="122">
        <f>EOMONTH(DX4,IF(DX4&lt;Ops_Start,Inputs!$D$28-1,Inputs!$D$33-1))</f>
        <v>45443</v>
      </c>
      <c r="DY5" s="122">
        <f>EOMONTH(DY4,IF(DY4&lt;Ops_Start,Inputs!$D$28-1,Inputs!$D$33-1))</f>
        <v>45473</v>
      </c>
      <c r="DZ5" s="111"/>
      <c r="EA5" s="111"/>
      <c r="EB5" s="111"/>
      <c r="EC5" s="111"/>
      <c r="ED5" s="111"/>
      <c r="EE5" s="111"/>
      <c r="EF5" s="111"/>
      <c r="EG5" s="111"/>
      <c r="EH5" s="111"/>
      <c r="EI5" s="111"/>
      <c r="EJ5" s="111"/>
      <c r="EK5" s="111"/>
      <c r="EL5" s="111"/>
      <c r="EM5" s="111"/>
      <c r="EN5" s="111"/>
      <c r="EO5" s="111"/>
      <c r="EP5" s="111"/>
      <c r="EQ5" s="111"/>
      <c r="ER5" s="111"/>
      <c r="ES5" s="111"/>
      <c r="ET5" s="111"/>
      <c r="EU5" s="111"/>
      <c r="EV5" s="111"/>
      <c r="EW5" s="111"/>
      <c r="EX5" s="111"/>
      <c r="EY5" s="111"/>
      <c r="EZ5" s="111"/>
    </row>
    <row r="6" spans="1:156" ht="15" customHeight="1">
      <c r="A6" s="124"/>
      <c r="B6" s="124"/>
      <c r="C6" s="117" t="str">
        <f>Inputs!C28</f>
        <v>Bauphase / Construction</v>
      </c>
      <c r="D6" s="131">
        <f>Cons_Start</f>
        <v>41821</v>
      </c>
      <c r="E6" s="131">
        <f>Cons_End</f>
        <v>42004</v>
      </c>
      <c r="F6" s="117"/>
      <c r="G6" s="125"/>
      <c r="H6" s="125"/>
      <c r="I6" s="129">
        <f>SUM(J6:DY6)</f>
        <v>6</v>
      </c>
      <c r="J6" s="29">
        <f>IF(AND(J$4&gt;=$D6,J$5&lt;=$E6),1,0)</f>
        <v>1</v>
      </c>
      <c r="K6" s="29">
        <f t="shared" ref="K6:Z7" si="2">IF(AND(K$4&gt;=$D6,K$5&lt;=$E6),1,0)</f>
        <v>1</v>
      </c>
      <c r="L6" s="29">
        <f t="shared" si="2"/>
        <v>1</v>
      </c>
      <c r="M6" s="29">
        <f t="shared" si="2"/>
        <v>1</v>
      </c>
      <c r="N6" s="29">
        <f t="shared" si="2"/>
        <v>1</v>
      </c>
      <c r="O6" s="29">
        <f t="shared" si="2"/>
        <v>1</v>
      </c>
      <c r="P6" s="29">
        <f t="shared" si="2"/>
        <v>0</v>
      </c>
      <c r="Q6" s="29">
        <f t="shared" si="2"/>
        <v>0</v>
      </c>
      <c r="R6" s="29">
        <f t="shared" si="2"/>
        <v>0</v>
      </c>
      <c r="S6" s="29">
        <f t="shared" si="2"/>
        <v>0</v>
      </c>
      <c r="T6" s="29">
        <f t="shared" si="2"/>
        <v>0</v>
      </c>
      <c r="U6" s="29">
        <f t="shared" si="2"/>
        <v>0</v>
      </c>
      <c r="V6" s="29">
        <f t="shared" si="2"/>
        <v>0</v>
      </c>
      <c r="W6" s="29">
        <f t="shared" si="2"/>
        <v>0</v>
      </c>
      <c r="X6" s="29">
        <f t="shared" si="2"/>
        <v>0</v>
      </c>
      <c r="Y6" s="29">
        <f t="shared" si="2"/>
        <v>0</v>
      </c>
      <c r="Z6" s="29">
        <f t="shared" si="2"/>
        <v>0</v>
      </c>
      <c r="AA6" s="29">
        <f t="shared" ref="AA6:CH7" si="3">IF(AND(AA$4&gt;=$D6,AA$5&lt;=$E6),1,0)</f>
        <v>0</v>
      </c>
      <c r="AB6" s="29">
        <f t="shared" si="3"/>
        <v>0</v>
      </c>
      <c r="AC6" s="29">
        <f t="shared" si="3"/>
        <v>0</v>
      </c>
      <c r="AD6" s="29">
        <f t="shared" si="3"/>
        <v>0</v>
      </c>
      <c r="AE6" s="29">
        <f t="shared" si="3"/>
        <v>0</v>
      </c>
      <c r="AF6" s="29">
        <f t="shared" si="3"/>
        <v>0</v>
      </c>
      <c r="AG6" s="29">
        <f t="shared" si="3"/>
        <v>0</v>
      </c>
      <c r="AH6" s="29">
        <f t="shared" si="3"/>
        <v>0</v>
      </c>
      <c r="AI6" s="29">
        <f t="shared" si="3"/>
        <v>0</v>
      </c>
      <c r="AJ6" s="29">
        <f t="shared" si="3"/>
        <v>0</v>
      </c>
      <c r="AK6" s="29">
        <f t="shared" si="3"/>
        <v>0</v>
      </c>
      <c r="AL6" s="29">
        <f t="shared" si="3"/>
        <v>0</v>
      </c>
      <c r="AM6" s="29">
        <f t="shared" si="3"/>
        <v>0</v>
      </c>
      <c r="AN6" s="29">
        <f t="shared" si="3"/>
        <v>0</v>
      </c>
      <c r="AO6" s="29">
        <f t="shared" si="3"/>
        <v>0</v>
      </c>
      <c r="AP6" s="29">
        <f t="shared" si="3"/>
        <v>0</v>
      </c>
      <c r="AQ6" s="29">
        <f t="shared" si="3"/>
        <v>0</v>
      </c>
      <c r="AR6" s="29">
        <f t="shared" si="3"/>
        <v>0</v>
      </c>
      <c r="AS6" s="29">
        <f t="shared" si="3"/>
        <v>0</v>
      </c>
      <c r="AT6" s="29">
        <f t="shared" si="3"/>
        <v>0</v>
      </c>
      <c r="AU6" s="29">
        <f t="shared" si="3"/>
        <v>0</v>
      </c>
      <c r="AV6" s="29">
        <f t="shared" si="3"/>
        <v>0</v>
      </c>
      <c r="AW6" s="29">
        <f t="shared" si="3"/>
        <v>0</v>
      </c>
      <c r="AX6" s="29">
        <f t="shared" si="3"/>
        <v>0</v>
      </c>
      <c r="AY6" s="29">
        <f t="shared" si="3"/>
        <v>0</v>
      </c>
      <c r="AZ6" s="29">
        <f t="shared" si="3"/>
        <v>0</v>
      </c>
      <c r="BA6" s="29">
        <f t="shared" si="3"/>
        <v>0</v>
      </c>
      <c r="BB6" s="29">
        <f t="shared" si="3"/>
        <v>0</v>
      </c>
      <c r="BC6" s="29">
        <f t="shared" si="3"/>
        <v>0</v>
      </c>
      <c r="BD6" s="29">
        <f t="shared" si="3"/>
        <v>0</v>
      </c>
      <c r="BE6" s="29">
        <f t="shared" si="3"/>
        <v>0</v>
      </c>
      <c r="BF6" s="29">
        <f t="shared" si="3"/>
        <v>0</v>
      </c>
      <c r="BG6" s="29">
        <f t="shared" si="3"/>
        <v>0</v>
      </c>
      <c r="BH6" s="29">
        <f t="shared" si="3"/>
        <v>0</v>
      </c>
      <c r="BI6" s="29">
        <f t="shared" si="3"/>
        <v>0</v>
      </c>
      <c r="BJ6" s="29">
        <f t="shared" si="3"/>
        <v>0</v>
      </c>
      <c r="BK6" s="29">
        <f t="shared" si="3"/>
        <v>0</v>
      </c>
      <c r="BL6" s="29">
        <f t="shared" si="3"/>
        <v>0</v>
      </c>
      <c r="BM6" s="29">
        <f t="shared" si="3"/>
        <v>0</v>
      </c>
      <c r="BN6" s="29">
        <f t="shared" si="3"/>
        <v>0</v>
      </c>
      <c r="BO6" s="29">
        <f t="shared" si="3"/>
        <v>0</v>
      </c>
      <c r="BP6" s="29">
        <f t="shared" si="3"/>
        <v>0</v>
      </c>
      <c r="BQ6" s="29">
        <f t="shared" si="3"/>
        <v>0</v>
      </c>
      <c r="BR6" s="29">
        <f t="shared" si="3"/>
        <v>0</v>
      </c>
      <c r="BS6" s="29">
        <f t="shared" si="3"/>
        <v>0</v>
      </c>
      <c r="BT6" s="29">
        <f t="shared" si="3"/>
        <v>0</v>
      </c>
      <c r="BU6" s="29">
        <f t="shared" si="3"/>
        <v>0</v>
      </c>
      <c r="BV6" s="29">
        <f t="shared" si="3"/>
        <v>0</v>
      </c>
      <c r="BW6" s="29">
        <f t="shared" si="3"/>
        <v>0</v>
      </c>
      <c r="BX6" s="29">
        <f t="shared" si="3"/>
        <v>0</v>
      </c>
      <c r="BY6" s="29">
        <f t="shared" si="3"/>
        <v>0</v>
      </c>
      <c r="BZ6" s="29">
        <f t="shared" si="3"/>
        <v>0</v>
      </c>
      <c r="CA6" s="29">
        <f t="shared" si="3"/>
        <v>0</v>
      </c>
      <c r="CB6" s="29">
        <f t="shared" si="3"/>
        <v>0</v>
      </c>
      <c r="CC6" s="29">
        <f t="shared" si="3"/>
        <v>0</v>
      </c>
      <c r="CD6" s="29">
        <f t="shared" si="3"/>
        <v>0</v>
      </c>
      <c r="CE6" s="29">
        <f t="shared" si="3"/>
        <v>0</v>
      </c>
      <c r="CF6" s="29">
        <f t="shared" si="3"/>
        <v>0</v>
      </c>
      <c r="CG6" s="29">
        <f t="shared" si="3"/>
        <v>0</v>
      </c>
      <c r="CH6" s="29">
        <f t="shared" si="3"/>
        <v>0</v>
      </c>
      <c r="CI6" s="29">
        <f t="shared" ref="CI6:DY6" si="4">IF(AND(CI$4&gt;=$D6,CI$5&lt;=$E6),1,0)</f>
        <v>0</v>
      </c>
      <c r="CJ6" s="29">
        <f t="shared" si="4"/>
        <v>0</v>
      </c>
      <c r="CK6" s="29">
        <f t="shared" si="4"/>
        <v>0</v>
      </c>
      <c r="CL6" s="29">
        <f t="shared" si="4"/>
        <v>0</v>
      </c>
      <c r="CM6" s="29">
        <f t="shared" si="4"/>
        <v>0</v>
      </c>
      <c r="CN6" s="29">
        <f t="shared" si="4"/>
        <v>0</v>
      </c>
      <c r="CO6" s="29">
        <f t="shared" si="4"/>
        <v>0</v>
      </c>
      <c r="CP6" s="29">
        <f t="shared" si="4"/>
        <v>0</v>
      </c>
      <c r="CQ6" s="29">
        <f t="shared" si="4"/>
        <v>0</v>
      </c>
      <c r="CR6" s="29">
        <f t="shared" si="4"/>
        <v>0</v>
      </c>
      <c r="CS6" s="29">
        <f t="shared" si="4"/>
        <v>0</v>
      </c>
      <c r="CT6" s="29">
        <f t="shared" si="4"/>
        <v>0</v>
      </c>
      <c r="CU6" s="29">
        <f t="shared" si="4"/>
        <v>0</v>
      </c>
      <c r="CV6" s="29">
        <f t="shared" si="4"/>
        <v>0</v>
      </c>
      <c r="CW6" s="29">
        <f t="shared" si="4"/>
        <v>0</v>
      </c>
      <c r="CX6" s="29">
        <f t="shared" si="4"/>
        <v>0</v>
      </c>
      <c r="CY6" s="29">
        <f t="shared" si="4"/>
        <v>0</v>
      </c>
      <c r="CZ6" s="29">
        <f t="shared" si="4"/>
        <v>0</v>
      </c>
      <c r="DA6" s="29">
        <f t="shared" si="4"/>
        <v>0</v>
      </c>
      <c r="DB6" s="29">
        <f t="shared" si="4"/>
        <v>0</v>
      </c>
      <c r="DC6" s="29">
        <f t="shared" si="4"/>
        <v>0</v>
      </c>
      <c r="DD6" s="29">
        <f t="shared" si="4"/>
        <v>0</v>
      </c>
      <c r="DE6" s="29">
        <f t="shared" si="4"/>
        <v>0</v>
      </c>
      <c r="DF6" s="29">
        <f t="shared" si="4"/>
        <v>0</v>
      </c>
      <c r="DG6" s="29">
        <f t="shared" si="4"/>
        <v>0</v>
      </c>
      <c r="DH6" s="29">
        <f t="shared" si="4"/>
        <v>0</v>
      </c>
      <c r="DI6" s="29">
        <f t="shared" si="4"/>
        <v>0</v>
      </c>
      <c r="DJ6" s="29">
        <f t="shared" si="4"/>
        <v>0</v>
      </c>
      <c r="DK6" s="29">
        <f t="shared" si="4"/>
        <v>0</v>
      </c>
      <c r="DL6" s="29">
        <f t="shared" si="4"/>
        <v>0</v>
      </c>
      <c r="DM6" s="29">
        <f t="shared" si="4"/>
        <v>0</v>
      </c>
      <c r="DN6" s="29">
        <f t="shared" si="4"/>
        <v>0</v>
      </c>
      <c r="DO6" s="29">
        <f t="shared" si="4"/>
        <v>0</v>
      </c>
      <c r="DP6" s="29">
        <f t="shared" si="4"/>
        <v>0</v>
      </c>
      <c r="DQ6" s="29">
        <f t="shared" si="4"/>
        <v>0</v>
      </c>
      <c r="DR6" s="29">
        <f t="shared" si="4"/>
        <v>0</v>
      </c>
      <c r="DS6" s="29">
        <f t="shared" si="4"/>
        <v>0</v>
      </c>
      <c r="DT6" s="29">
        <f t="shared" si="4"/>
        <v>0</v>
      </c>
      <c r="DU6" s="29">
        <f t="shared" si="4"/>
        <v>0</v>
      </c>
      <c r="DV6" s="29">
        <f t="shared" si="4"/>
        <v>0</v>
      </c>
      <c r="DW6" s="29">
        <f t="shared" si="4"/>
        <v>0</v>
      </c>
      <c r="DX6" s="29">
        <f t="shared" si="4"/>
        <v>0</v>
      </c>
      <c r="DY6" s="29">
        <f t="shared" si="4"/>
        <v>0</v>
      </c>
      <c r="DZ6" s="111"/>
      <c r="EA6" s="111"/>
      <c r="EB6" s="111"/>
      <c r="EC6" s="111"/>
      <c r="ED6" s="111"/>
      <c r="EE6" s="111"/>
      <c r="EF6" s="111"/>
      <c r="EG6" s="111"/>
      <c r="EH6" s="111"/>
      <c r="EI6" s="111"/>
      <c r="EJ6" s="111"/>
      <c r="EK6" s="111"/>
      <c r="EL6" s="111"/>
      <c r="EM6" s="111"/>
      <c r="EN6" s="111"/>
      <c r="EO6" s="111"/>
      <c r="EP6" s="111"/>
      <c r="EQ6" s="111"/>
      <c r="ER6" s="111"/>
      <c r="ES6" s="111"/>
      <c r="ET6" s="111"/>
      <c r="EU6" s="111"/>
      <c r="EV6" s="111"/>
      <c r="EW6" s="111"/>
      <c r="EX6" s="111"/>
      <c r="EY6" s="111"/>
      <c r="EZ6" s="111"/>
    </row>
    <row r="7" spans="1:156" ht="15" customHeight="1">
      <c r="A7" s="124"/>
      <c r="B7" s="124"/>
      <c r="C7" s="42" t="str">
        <f>Inputs!C33</f>
        <v>Betriebsphase / Operations</v>
      </c>
      <c r="D7" s="131">
        <f>Ops_Start</f>
        <v>42005</v>
      </c>
      <c r="E7" s="131">
        <f>Ops_End</f>
        <v>44196</v>
      </c>
      <c r="F7" s="117"/>
      <c r="G7" s="125"/>
      <c r="H7" s="125"/>
      <c r="I7" s="129">
        <f>SUM(J7:DY7)</f>
        <v>72</v>
      </c>
      <c r="J7" s="30">
        <f>IF(AND(J$4&gt;=$D7,J$5&lt;=$E7),1,0)</f>
        <v>0</v>
      </c>
      <c r="K7" s="30">
        <f t="shared" si="2"/>
        <v>0</v>
      </c>
      <c r="L7" s="30">
        <f t="shared" si="2"/>
        <v>0</v>
      </c>
      <c r="M7" s="30">
        <f t="shared" ref="M7:BX7" si="5">IF(AND(M$4&gt;=$D7,M$5&lt;=$E7),1,0)</f>
        <v>0</v>
      </c>
      <c r="N7" s="30">
        <f t="shared" si="5"/>
        <v>0</v>
      </c>
      <c r="O7" s="30">
        <f t="shared" si="5"/>
        <v>0</v>
      </c>
      <c r="P7" s="30">
        <f t="shared" si="5"/>
        <v>1</v>
      </c>
      <c r="Q7" s="30">
        <f t="shared" si="5"/>
        <v>1</v>
      </c>
      <c r="R7" s="30">
        <f t="shared" si="5"/>
        <v>1</v>
      </c>
      <c r="S7" s="30">
        <f t="shared" si="5"/>
        <v>1</v>
      </c>
      <c r="T7" s="30">
        <f t="shared" si="5"/>
        <v>1</v>
      </c>
      <c r="U7" s="30">
        <f t="shared" si="5"/>
        <v>1</v>
      </c>
      <c r="V7" s="30">
        <f t="shared" si="5"/>
        <v>1</v>
      </c>
      <c r="W7" s="30">
        <f t="shared" si="5"/>
        <v>1</v>
      </c>
      <c r="X7" s="30">
        <f t="shared" si="5"/>
        <v>1</v>
      </c>
      <c r="Y7" s="30">
        <f t="shared" si="5"/>
        <v>1</v>
      </c>
      <c r="Z7" s="30">
        <f t="shared" si="5"/>
        <v>1</v>
      </c>
      <c r="AA7" s="30">
        <f t="shared" si="5"/>
        <v>1</v>
      </c>
      <c r="AB7" s="30">
        <f t="shared" si="5"/>
        <v>1</v>
      </c>
      <c r="AC7" s="30">
        <f t="shared" si="5"/>
        <v>1</v>
      </c>
      <c r="AD7" s="30">
        <f t="shared" si="5"/>
        <v>1</v>
      </c>
      <c r="AE7" s="30">
        <f t="shared" si="5"/>
        <v>1</v>
      </c>
      <c r="AF7" s="30">
        <f t="shared" si="5"/>
        <v>1</v>
      </c>
      <c r="AG7" s="30">
        <f t="shared" si="5"/>
        <v>1</v>
      </c>
      <c r="AH7" s="30">
        <f t="shared" si="5"/>
        <v>1</v>
      </c>
      <c r="AI7" s="30">
        <f t="shared" si="5"/>
        <v>1</v>
      </c>
      <c r="AJ7" s="30">
        <f t="shared" si="5"/>
        <v>1</v>
      </c>
      <c r="AK7" s="30">
        <f t="shared" si="5"/>
        <v>1</v>
      </c>
      <c r="AL7" s="30">
        <f t="shared" si="5"/>
        <v>1</v>
      </c>
      <c r="AM7" s="30">
        <f t="shared" si="5"/>
        <v>1</v>
      </c>
      <c r="AN7" s="30">
        <f t="shared" si="5"/>
        <v>1</v>
      </c>
      <c r="AO7" s="30">
        <f t="shared" si="5"/>
        <v>1</v>
      </c>
      <c r="AP7" s="30">
        <f t="shared" si="5"/>
        <v>1</v>
      </c>
      <c r="AQ7" s="30">
        <f t="shared" si="5"/>
        <v>1</v>
      </c>
      <c r="AR7" s="30">
        <f t="shared" si="5"/>
        <v>1</v>
      </c>
      <c r="AS7" s="30">
        <f t="shared" si="5"/>
        <v>1</v>
      </c>
      <c r="AT7" s="30">
        <f t="shared" si="5"/>
        <v>1</v>
      </c>
      <c r="AU7" s="30">
        <f t="shared" si="5"/>
        <v>1</v>
      </c>
      <c r="AV7" s="30">
        <f t="shared" si="5"/>
        <v>1</v>
      </c>
      <c r="AW7" s="30">
        <f t="shared" si="5"/>
        <v>1</v>
      </c>
      <c r="AX7" s="30">
        <f t="shared" si="5"/>
        <v>1</v>
      </c>
      <c r="AY7" s="30">
        <f t="shared" si="5"/>
        <v>1</v>
      </c>
      <c r="AZ7" s="30">
        <f t="shared" si="5"/>
        <v>1</v>
      </c>
      <c r="BA7" s="30">
        <f t="shared" si="5"/>
        <v>1</v>
      </c>
      <c r="BB7" s="30">
        <f t="shared" si="5"/>
        <v>1</v>
      </c>
      <c r="BC7" s="30">
        <f t="shared" si="5"/>
        <v>1</v>
      </c>
      <c r="BD7" s="30">
        <f t="shared" si="5"/>
        <v>1</v>
      </c>
      <c r="BE7" s="30">
        <f t="shared" si="5"/>
        <v>1</v>
      </c>
      <c r="BF7" s="30">
        <f t="shared" si="5"/>
        <v>1</v>
      </c>
      <c r="BG7" s="30">
        <f t="shared" si="5"/>
        <v>1</v>
      </c>
      <c r="BH7" s="30">
        <f t="shared" si="5"/>
        <v>1</v>
      </c>
      <c r="BI7" s="30">
        <f t="shared" si="5"/>
        <v>1</v>
      </c>
      <c r="BJ7" s="30">
        <f t="shared" si="5"/>
        <v>1</v>
      </c>
      <c r="BK7" s="30">
        <f t="shared" si="5"/>
        <v>1</v>
      </c>
      <c r="BL7" s="30">
        <f t="shared" si="5"/>
        <v>1</v>
      </c>
      <c r="BM7" s="30">
        <f t="shared" si="5"/>
        <v>1</v>
      </c>
      <c r="BN7" s="30">
        <f t="shared" si="5"/>
        <v>1</v>
      </c>
      <c r="BO7" s="30">
        <f t="shared" si="5"/>
        <v>1</v>
      </c>
      <c r="BP7" s="30">
        <f t="shared" si="5"/>
        <v>1</v>
      </c>
      <c r="BQ7" s="30">
        <f t="shared" si="5"/>
        <v>1</v>
      </c>
      <c r="BR7" s="30">
        <f t="shared" si="5"/>
        <v>1</v>
      </c>
      <c r="BS7" s="30">
        <f t="shared" si="5"/>
        <v>1</v>
      </c>
      <c r="BT7" s="30">
        <f t="shared" si="5"/>
        <v>1</v>
      </c>
      <c r="BU7" s="30">
        <f t="shared" si="5"/>
        <v>1</v>
      </c>
      <c r="BV7" s="30">
        <f t="shared" si="5"/>
        <v>1</v>
      </c>
      <c r="BW7" s="30">
        <f t="shared" si="5"/>
        <v>1</v>
      </c>
      <c r="BX7" s="30">
        <f t="shared" si="5"/>
        <v>1</v>
      </c>
      <c r="BY7" s="30">
        <f t="shared" si="3"/>
        <v>1</v>
      </c>
      <c r="BZ7" s="30">
        <f t="shared" si="3"/>
        <v>1</v>
      </c>
      <c r="CA7" s="30">
        <f t="shared" si="3"/>
        <v>1</v>
      </c>
      <c r="CB7" s="30">
        <f t="shared" si="3"/>
        <v>1</v>
      </c>
      <c r="CC7" s="30">
        <f t="shared" si="3"/>
        <v>1</v>
      </c>
      <c r="CD7" s="30">
        <f t="shared" si="3"/>
        <v>1</v>
      </c>
      <c r="CE7" s="30">
        <f t="shared" si="3"/>
        <v>1</v>
      </c>
      <c r="CF7" s="30">
        <f t="shared" si="3"/>
        <v>1</v>
      </c>
      <c r="CG7" s="30">
        <f t="shared" si="3"/>
        <v>1</v>
      </c>
      <c r="CH7" s="30">
        <f t="shared" ref="CH7:DY7" si="6">IF(AND(CH$4&gt;=$D7,CH$5&lt;=$E7),1,0)</f>
        <v>1</v>
      </c>
      <c r="CI7" s="30">
        <f t="shared" si="6"/>
        <v>1</v>
      </c>
      <c r="CJ7" s="30">
        <f t="shared" si="6"/>
        <v>0</v>
      </c>
      <c r="CK7" s="30">
        <f t="shared" si="6"/>
        <v>0</v>
      </c>
      <c r="CL7" s="30">
        <f t="shared" si="6"/>
        <v>0</v>
      </c>
      <c r="CM7" s="30">
        <f t="shared" si="6"/>
        <v>0</v>
      </c>
      <c r="CN7" s="30">
        <f t="shared" si="6"/>
        <v>0</v>
      </c>
      <c r="CO7" s="30">
        <f t="shared" si="6"/>
        <v>0</v>
      </c>
      <c r="CP7" s="30">
        <f t="shared" si="6"/>
        <v>0</v>
      </c>
      <c r="CQ7" s="30">
        <f t="shared" si="6"/>
        <v>0</v>
      </c>
      <c r="CR7" s="30">
        <f t="shared" si="6"/>
        <v>0</v>
      </c>
      <c r="CS7" s="30">
        <f t="shared" si="6"/>
        <v>0</v>
      </c>
      <c r="CT7" s="30">
        <f t="shared" si="6"/>
        <v>0</v>
      </c>
      <c r="CU7" s="30">
        <f t="shared" si="6"/>
        <v>0</v>
      </c>
      <c r="CV7" s="30">
        <f t="shared" si="6"/>
        <v>0</v>
      </c>
      <c r="CW7" s="30">
        <f t="shared" si="6"/>
        <v>0</v>
      </c>
      <c r="CX7" s="30">
        <f t="shared" si="6"/>
        <v>0</v>
      </c>
      <c r="CY7" s="30">
        <f t="shared" si="6"/>
        <v>0</v>
      </c>
      <c r="CZ7" s="30">
        <f t="shared" si="6"/>
        <v>0</v>
      </c>
      <c r="DA7" s="30">
        <f t="shared" si="6"/>
        <v>0</v>
      </c>
      <c r="DB7" s="30">
        <f t="shared" si="6"/>
        <v>0</v>
      </c>
      <c r="DC7" s="30">
        <f t="shared" si="6"/>
        <v>0</v>
      </c>
      <c r="DD7" s="30">
        <f t="shared" si="6"/>
        <v>0</v>
      </c>
      <c r="DE7" s="30">
        <f t="shared" si="6"/>
        <v>0</v>
      </c>
      <c r="DF7" s="30">
        <f t="shared" si="6"/>
        <v>0</v>
      </c>
      <c r="DG7" s="30">
        <f t="shared" si="6"/>
        <v>0</v>
      </c>
      <c r="DH7" s="30">
        <f t="shared" si="6"/>
        <v>0</v>
      </c>
      <c r="DI7" s="30">
        <f t="shared" si="6"/>
        <v>0</v>
      </c>
      <c r="DJ7" s="30">
        <f t="shared" si="6"/>
        <v>0</v>
      </c>
      <c r="DK7" s="30">
        <f t="shared" si="6"/>
        <v>0</v>
      </c>
      <c r="DL7" s="30">
        <f t="shared" si="6"/>
        <v>0</v>
      </c>
      <c r="DM7" s="30">
        <f t="shared" si="6"/>
        <v>0</v>
      </c>
      <c r="DN7" s="30">
        <f t="shared" si="6"/>
        <v>0</v>
      </c>
      <c r="DO7" s="30">
        <f t="shared" si="6"/>
        <v>0</v>
      </c>
      <c r="DP7" s="30">
        <f t="shared" si="6"/>
        <v>0</v>
      </c>
      <c r="DQ7" s="30">
        <f t="shared" si="6"/>
        <v>0</v>
      </c>
      <c r="DR7" s="30">
        <f t="shared" si="6"/>
        <v>0</v>
      </c>
      <c r="DS7" s="30">
        <f t="shared" si="6"/>
        <v>0</v>
      </c>
      <c r="DT7" s="30">
        <f t="shared" si="6"/>
        <v>0</v>
      </c>
      <c r="DU7" s="30">
        <f t="shared" si="6"/>
        <v>0</v>
      </c>
      <c r="DV7" s="30">
        <f t="shared" si="6"/>
        <v>0</v>
      </c>
      <c r="DW7" s="30">
        <f t="shared" si="6"/>
        <v>0</v>
      </c>
      <c r="DX7" s="30">
        <f t="shared" si="6"/>
        <v>0</v>
      </c>
      <c r="DY7" s="30">
        <f t="shared" si="6"/>
        <v>0</v>
      </c>
      <c r="DZ7" s="111"/>
      <c r="EA7" s="111"/>
      <c r="EB7" s="111"/>
      <c r="EC7" s="111"/>
      <c r="ED7" s="111"/>
      <c r="EE7" s="111"/>
      <c r="EF7" s="111"/>
      <c r="EG7" s="111"/>
      <c r="EH7" s="111"/>
      <c r="EI7" s="111"/>
      <c r="EJ7" s="111"/>
      <c r="EK7" s="111"/>
      <c r="EL7" s="111"/>
      <c r="EM7" s="111"/>
      <c r="EN7" s="111"/>
      <c r="EO7" s="111"/>
      <c r="EP7" s="111"/>
      <c r="EQ7" s="111"/>
      <c r="ER7" s="111"/>
      <c r="ES7" s="111"/>
      <c r="ET7" s="111"/>
      <c r="EU7" s="111"/>
      <c r="EV7" s="111"/>
      <c r="EW7" s="111"/>
      <c r="EX7" s="111"/>
      <c r="EY7" s="111"/>
      <c r="EZ7" s="111"/>
    </row>
    <row r="8" spans="1:156" ht="15" customHeight="1">
      <c r="DZ8" s="111"/>
      <c r="EA8" s="111"/>
      <c r="EB8" s="111"/>
      <c r="EC8" s="111"/>
      <c r="ED8" s="111"/>
      <c r="EE8" s="111"/>
      <c r="EF8" s="111"/>
      <c r="EG8" s="111"/>
      <c r="EH8" s="111"/>
      <c r="EI8" s="111"/>
      <c r="EJ8" s="111"/>
      <c r="EK8" s="111"/>
      <c r="EL8" s="111"/>
      <c r="EM8" s="111"/>
      <c r="EN8" s="111"/>
      <c r="EO8" s="111"/>
      <c r="EP8" s="111"/>
      <c r="EQ8" s="111"/>
      <c r="ER8" s="111"/>
      <c r="ES8" s="111"/>
      <c r="ET8" s="111"/>
      <c r="EU8" s="111"/>
      <c r="EV8" s="111"/>
      <c r="EW8" s="111"/>
      <c r="EX8" s="111"/>
      <c r="EY8" s="111"/>
      <c r="EZ8" s="111"/>
    </row>
    <row r="9" spans="1:156" ht="21.75" customHeight="1">
      <c r="C9" s="2" t="s">
        <v>155</v>
      </c>
      <c r="DZ9" s="111"/>
      <c r="EA9" s="111"/>
      <c r="EB9" s="111"/>
      <c r="EC9" s="111"/>
      <c r="ED9" s="111"/>
      <c r="EE9" s="111"/>
      <c r="EF9" s="111"/>
      <c r="EG9" s="111"/>
      <c r="EH9" s="111"/>
      <c r="EI9" s="111"/>
      <c r="EJ9" s="111"/>
      <c r="EK9" s="111"/>
      <c r="EL9" s="111"/>
      <c r="EM9" s="111"/>
      <c r="EN9" s="111"/>
      <c r="EO9" s="111"/>
      <c r="EP9" s="111"/>
      <c r="EQ9" s="111"/>
      <c r="ER9" s="111"/>
      <c r="ES9" s="111"/>
      <c r="ET9" s="111"/>
      <c r="EU9" s="111"/>
      <c r="EV9" s="111"/>
      <c r="EW9" s="111"/>
      <c r="EX9" s="111"/>
      <c r="EY9" s="111"/>
      <c r="EZ9" s="111"/>
    </row>
    <row r="10" spans="1:156" ht="15" customHeight="1">
      <c r="C10" t="s">
        <v>156</v>
      </c>
      <c r="D10" s="8" t="s">
        <v>157</v>
      </c>
      <c r="J10">
        <f>J5-J4+1</f>
        <v>31</v>
      </c>
      <c r="K10" s="130">
        <f t="shared" ref="K10:BV10" si="7">K5-K4+1</f>
        <v>31</v>
      </c>
      <c r="L10" s="130">
        <f t="shared" si="7"/>
        <v>30</v>
      </c>
      <c r="M10" s="130">
        <f t="shared" si="7"/>
        <v>31</v>
      </c>
      <c r="N10" s="130">
        <f t="shared" si="7"/>
        <v>30</v>
      </c>
      <c r="O10" s="130">
        <f t="shared" si="7"/>
        <v>31</v>
      </c>
      <c r="P10" s="130">
        <f t="shared" si="7"/>
        <v>31</v>
      </c>
      <c r="Q10" s="130">
        <f t="shared" si="7"/>
        <v>28</v>
      </c>
      <c r="R10" s="130">
        <f t="shared" si="7"/>
        <v>31</v>
      </c>
      <c r="S10" s="130">
        <f t="shared" si="7"/>
        <v>30</v>
      </c>
      <c r="T10" s="130">
        <f t="shared" si="7"/>
        <v>31</v>
      </c>
      <c r="U10" s="130">
        <f t="shared" si="7"/>
        <v>30</v>
      </c>
      <c r="V10" s="130">
        <f t="shared" si="7"/>
        <v>31</v>
      </c>
      <c r="W10" s="130">
        <f t="shared" si="7"/>
        <v>31</v>
      </c>
      <c r="X10" s="130">
        <f t="shared" si="7"/>
        <v>30</v>
      </c>
      <c r="Y10" s="130">
        <f t="shared" si="7"/>
        <v>31</v>
      </c>
      <c r="Z10" s="130">
        <f t="shared" si="7"/>
        <v>30</v>
      </c>
      <c r="AA10" s="130">
        <f t="shared" si="7"/>
        <v>31</v>
      </c>
      <c r="AB10" s="130">
        <f t="shared" si="7"/>
        <v>31</v>
      </c>
      <c r="AC10" s="130">
        <f t="shared" si="7"/>
        <v>29</v>
      </c>
      <c r="AD10" s="130">
        <f t="shared" si="7"/>
        <v>31</v>
      </c>
      <c r="AE10" s="130">
        <f t="shared" si="7"/>
        <v>30</v>
      </c>
      <c r="AF10" s="130">
        <f t="shared" si="7"/>
        <v>31</v>
      </c>
      <c r="AG10" s="130">
        <f t="shared" si="7"/>
        <v>30</v>
      </c>
      <c r="AH10" s="130">
        <f t="shared" si="7"/>
        <v>31</v>
      </c>
      <c r="AI10" s="130">
        <f t="shared" si="7"/>
        <v>31</v>
      </c>
      <c r="AJ10" s="130">
        <f t="shared" si="7"/>
        <v>30</v>
      </c>
      <c r="AK10" s="130">
        <f t="shared" si="7"/>
        <v>31</v>
      </c>
      <c r="AL10" s="130">
        <f t="shared" si="7"/>
        <v>30</v>
      </c>
      <c r="AM10" s="130">
        <f t="shared" si="7"/>
        <v>31</v>
      </c>
      <c r="AN10" s="130">
        <f t="shared" si="7"/>
        <v>31</v>
      </c>
      <c r="AO10" s="130">
        <f t="shared" si="7"/>
        <v>28</v>
      </c>
      <c r="AP10" s="130">
        <f t="shared" si="7"/>
        <v>31</v>
      </c>
      <c r="AQ10" s="130">
        <f t="shared" si="7"/>
        <v>30</v>
      </c>
      <c r="AR10" s="130">
        <f t="shared" si="7"/>
        <v>31</v>
      </c>
      <c r="AS10" s="130">
        <f t="shared" si="7"/>
        <v>30</v>
      </c>
      <c r="AT10" s="130">
        <f t="shared" si="7"/>
        <v>31</v>
      </c>
      <c r="AU10" s="130">
        <f t="shared" si="7"/>
        <v>31</v>
      </c>
      <c r="AV10" s="130">
        <f t="shared" si="7"/>
        <v>30</v>
      </c>
      <c r="AW10" s="130">
        <f t="shared" si="7"/>
        <v>31</v>
      </c>
      <c r="AX10" s="130">
        <f t="shared" si="7"/>
        <v>30</v>
      </c>
      <c r="AY10" s="130">
        <f t="shared" si="7"/>
        <v>31</v>
      </c>
      <c r="AZ10" s="130">
        <f t="shared" si="7"/>
        <v>31</v>
      </c>
      <c r="BA10" s="130">
        <f t="shared" si="7"/>
        <v>28</v>
      </c>
      <c r="BB10" s="130">
        <f t="shared" si="7"/>
        <v>31</v>
      </c>
      <c r="BC10" s="130">
        <f t="shared" si="7"/>
        <v>30</v>
      </c>
      <c r="BD10" s="130">
        <f t="shared" si="7"/>
        <v>31</v>
      </c>
      <c r="BE10" s="130">
        <f t="shared" si="7"/>
        <v>30</v>
      </c>
      <c r="BF10" s="130">
        <f t="shared" si="7"/>
        <v>31</v>
      </c>
      <c r="BG10" s="130">
        <f t="shared" si="7"/>
        <v>31</v>
      </c>
      <c r="BH10" s="130">
        <f t="shared" si="7"/>
        <v>30</v>
      </c>
      <c r="BI10" s="130">
        <f t="shared" si="7"/>
        <v>31</v>
      </c>
      <c r="BJ10" s="130">
        <f t="shared" si="7"/>
        <v>30</v>
      </c>
      <c r="BK10" s="130">
        <f t="shared" si="7"/>
        <v>31</v>
      </c>
      <c r="BL10" s="130">
        <f t="shared" si="7"/>
        <v>31</v>
      </c>
      <c r="BM10" s="130">
        <f t="shared" si="7"/>
        <v>28</v>
      </c>
      <c r="BN10" s="130">
        <f t="shared" si="7"/>
        <v>31</v>
      </c>
      <c r="BO10" s="130">
        <f t="shared" si="7"/>
        <v>30</v>
      </c>
      <c r="BP10" s="130">
        <f t="shared" si="7"/>
        <v>31</v>
      </c>
      <c r="BQ10" s="130">
        <f t="shared" si="7"/>
        <v>30</v>
      </c>
      <c r="BR10" s="130">
        <f t="shared" si="7"/>
        <v>31</v>
      </c>
      <c r="BS10" s="130">
        <f t="shared" si="7"/>
        <v>31</v>
      </c>
      <c r="BT10" s="130">
        <f t="shared" si="7"/>
        <v>30</v>
      </c>
      <c r="BU10" s="130">
        <f t="shared" si="7"/>
        <v>31</v>
      </c>
      <c r="BV10" s="130">
        <f t="shared" si="7"/>
        <v>30</v>
      </c>
      <c r="BW10" s="130">
        <f t="shared" ref="BW10:DY10" si="8">BW5-BW4+1</f>
        <v>31</v>
      </c>
      <c r="BX10" s="130">
        <f t="shared" si="8"/>
        <v>31</v>
      </c>
      <c r="BY10" s="130">
        <f t="shared" si="8"/>
        <v>29</v>
      </c>
      <c r="BZ10" s="130">
        <f t="shared" si="8"/>
        <v>31</v>
      </c>
      <c r="CA10" s="130">
        <f t="shared" si="8"/>
        <v>30</v>
      </c>
      <c r="CB10" s="130">
        <f t="shared" si="8"/>
        <v>31</v>
      </c>
      <c r="CC10" s="130">
        <f t="shared" si="8"/>
        <v>30</v>
      </c>
      <c r="CD10" s="130">
        <f t="shared" si="8"/>
        <v>31</v>
      </c>
      <c r="CE10" s="130">
        <f t="shared" si="8"/>
        <v>31</v>
      </c>
      <c r="CF10" s="130">
        <f t="shared" si="8"/>
        <v>30</v>
      </c>
      <c r="CG10" s="130">
        <f t="shared" si="8"/>
        <v>31</v>
      </c>
      <c r="CH10" s="130">
        <f t="shared" si="8"/>
        <v>30</v>
      </c>
      <c r="CI10" s="130">
        <f t="shared" si="8"/>
        <v>31</v>
      </c>
      <c r="CJ10" s="130">
        <f t="shared" si="8"/>
        <v>31</v>
      </c>
      <c r="CK10" s="130">
        <f t="shared" si="8"/>
        <v>28</v>
      </c>
      <c r="CL10" s="130">
        <f t="shared" si="8"/>
        <v>31</v>
      </c>
      <c r="CM10" s="130">
        <f t="shared" si="8"/>
        <v>30</v>
      </c>
      <c r="CN10" s="130">
        <f t="shared" si="8"/>
        <v>31</v>
      </c>
      <c r="CO10" s="130">
        <f t="shared" si="8"/>
        <v>30</v>
      </c>
      <c r="CP10" s="130">
        <f t="shared" si="8"/>
        <v>31</v>
      </c>
      <c r="CQ10" s="130">
        <f t="shared" si="8"/>
        <v>31</v>
      </c>
      <c r="CR10" s="130">
        <f t="shared" si="8"/>
        <v>30</v>
      </c>
      <c r="CS10" s="130">
        <f t="shared" si="8"/>
        <v>31</v>
      </c>
      <c r="CT10" s="130">
        <f t="shared" si="8"/>
        <v>30</v>
      </c>
      <c r="CU10" s="130">
        <f t="shared" si="8"/>
        <v>31</v>
      </c>
      <c r="CV10" s="130">
        <f t="shared" si="8"/>
        <v>31</v>
      </c>
      <c r="CW10" s="130">
        <f t="shared" si="8"/>
        <v>28</v>
      </c>
      <c r="CX10" s="130">
        <f t="shared" si="8"/>
        <v>31</v>
      </c>
      <c r="CY10" s="130">
        <f t="shared" si="8"/>
        <v>30</v>
      </c>
      <c r="CZ10" s="130">
        <f t="shared" si="8"/>
        <v>31</v>
      </c>
      <c r="DA10" s="130">
        <f t="shared" si="8"/>
        <v>30</v>
      </c>
      <c r="DB10" s="130">
        <f t="shared" si="8"/>
        <v>31</v>
      </c>
      <c r="DC10" s="130">
        <f t="shared" si="8"/>
        <v>31</v>
      </c>
      <c r="DD10" s="130">
        <f t="shared" si="8"/>
        <v>30</v>
      </c>
      <c r="DE10" s="130">
        <f t="shared" si="8"/>
        <v>31</v>
      </c>
      <c r="DF10" s="130">
        <f t="shared" si="8"/>
        <v>30</v>
      </c>
      <c r="DG10" s="130">
        <f t="shared" si="8"/>
        <v>31</v>
      </c>
      <c r="DH10" s="130">
        <f t="shared" si="8"/>
        <v>31</v>
      </c>
      <c r="DI10" s="130">
        <f t="shared" si="8"/>
        <v>28</v>
      </c>
      <c r="DJ10" s="130">
        <f t="shared" si="8"/>
        <v>31</v>
      </c>
      <c r="DK10" s="130">
        <f t="shared" si="8"/>
        <v>30</v>
      </c>
      <c r="DL10" s="130">
        <f t="shared" si="8"/>
        <v>31</v>
      </c>
      <c r="DM10" s="130">
        <f t="shared" si="8"/>
        <v>30</v>
      </c>
      <c r="DN10" s="130">
        <f t="shared" si="8"/>
        <v>31</v>
      </c>
      <c r="DO10" s="130">
        <f t="shared" si="8"/>
        <v>31</v>
      </c>
      <c r="DP10" s="130">
        <f t="shared" si="8"/>
        <v>30</v>
      </c>
      <c r="DQ10" s="130">
        <f t="shared" si="8"/>
        <v>31</v>
      </c>
      <c r="DR10" s="130">
        <f t="shared" si="8"/>
        <v>30</v>
      </c>
      <c r="DS10" s="130">
        <f t="shared" si="8"/>
        <v>31</v>
      </c>
      <c r="DT10" s="130">
        <f t="shared" si="8"/>
        <v>31</v>
      </c>
      <c r="DU10" s="130">
        <f t="shared" si="8"/>
        <v>29</v>
      </c>
      <c r="DV10" s="130">
        <f t="shared" si="8"/>
        <v>31</v>
      </c>
      <c r="DW10" s="130">
        <f t="shared" si="8"/>
        <v>30</v>
      </c>
      <c r="DX10" s="130">
        <f t="shared" si="8"/>
        <v>31</v>
      </c>
      <c r="DY10" s="130">
        <f t="shared" si="8"/>
        <v>30</v>
      </c>
      <c r="DZ10" s="111"/>
      <c r="EA10" s="111"/>
      <c r="EB10" s="111"/>
      <c r="EC10" s="111"/>
      <c r="ED10" s="111"/>
      <c r="EE10" s="111"/>
      <c r="EF10" s="111"/>
      <c r="EG10" s="111"/>
      <c r="EH10" s="111"/>
      <c r="EI10" s="111"/>
      <c r="EJ10" s="111"/>
      <c r="EK10" s="111"/>
      <c r="EL10" s="111"/>
      <c r="EM10" s="111"/>
      <c r="EN10" s="111"/>
      <c r="EO10" s="111"/>
      <c r="EP10" s="111"/>
      <c r="EQ10" s="111"/>
      <c r="ER10" s="111"/>
      <c r="ES10" s="111"/>
      <c r="ET10" s="111"/>
      <c r="EU10" s="111"/>
      <c r="EV10" s="111"/>
      <c r="EW10" s="111"/>
      <c r="EX10" s="111"/>
      <c r="EY10" s="111"/>
      <c r="EZ10" s="111"/>
    </row>
    <row r="11" spans="1:156" ht="15" customHeight="1">
      <c r="C11" t="s">
        <v>158</v>
      </c>
      <c r="D11" s="8" t="s">
        <v>159</v>
      </c>
      <c r="J11">
        <f>YEAR(J5)</f>
        <v>2014</v>
      </c>
      <c r="K11" s="130">
        <f t="shared" ref="K11:BV11" si="9">YEAR(K5)</f>
        <v>2014</v>
      </c>
      <c r="L11" s="130">
        <f t="shared" si="9"/>
        <v>2014</v>
      </c>
      <c r="M11" s="130">
        <f t="shared" si="9"/>
        <v>2014</v>
      </c>
      <c r="N11" s="130">
        <f t="shared" si="9"/>
        <v>2014</v>
      </c>
      <c r="O11" s="130">
        <f t="shared" si="9"/>
        <v>2014</v>
      </c>
      <c r="P11" s="130">
        <f t="shared" si="9"/>
        <v>2015</v>
      </c>
      <c r="Q11" s="130">
        <f t="shared" si="9"/>
        <v>2015</v>
      </c>
      <c r="R11" s="130">
        <f t="shared" si="9"/>
        <v>2015</v>
      </c>
      <c r="S11" s="130">
        <f t="shared" si="9"/>
        <v>2015</v>
      </c>
      <c r="T11" s="130">
        <f t="shared" si="9"/>
        <v>2015</v>
      </c>
      <c r="U11" s="130">
        <f t="shared" si="9"/>
        <v>2015</v>
      </c>
      <c r="V11" s="130">
        <f t="shared" si="9"/>
        <v>2015</v>
      </c>
      <c r="W11" s="130">
        <f t="shared" si="9"/>
        <v>2015</v>
      </c>
      <c r="X11" s="130">
        <f t="shared" si="9"/>
        <v>2015</v>
      </c>
      <c r="Y11" s="130">
        <f t="shared" si="9"/>
        <v>2015</v>
      </c>
      <c r="Z11" s="130">
        <f t="shared" si="9"/>
        <v>2015</v>
      </c>
      <c r="AA11" s="130">
        <f t="shared" si="9"/>
        <v>2015</v>
      </c>
      <c r="AB11" s="130">
        <f t="shared" si="9"/>
        <v>2016</v>
      </c>
      <c r="AC11" s="130">
        <f t="shared" si="9"/>
        <v>2016</v>
      </c>
      <c r="AD11" s="130">
        <f t="shared" si="9"/>
        <v>2016</v>
      </c>
      <c r="AE11" s="130">
        <f t="shared" si="9"/>
        <v>2016</v>
      </c>
      <c r="AF11" s="130">
        <f t="shared" si="9"/>
        <v>2016</v>
      </c>
      <c r="AG11" s="130">
        <f t="shared" si="9"/>
        <v>2016</v>
      </c>
      <c r="AH11" s="130">
        <f t="shared" si="9"/>
        <v>2016</v>
      </c>
      <c r="AI11" s="130">
        <f t="shared" si="9"/>
        <v>2016</v>
      </c>
      <c r="AJ11" s="130">
        <f t="shared" si="9"/>
        <v>2016</v>
      </c>
      <c r="AK11" s="130">
        <f t="shared" si="9"/>
        <v>2016</v>
      </c>
      <c r="AL11" s="130">
        <f t="shared" si="9"/>
        <v>2016</v>
      </c>
      <c r="AM11" s="130">
        <f t="shared" si="9"/>
        <v>2016</v>
      </c>
      <c r="AN11" s="130">
        <f t="shared" si="9"/>
        <v>2017</v>
      </c>
      <c r="AO11" s="130">
        <f t="shared" si="9"/>
        <v>2017</v>
      </c>
      <c r="AP11" s="130">
        <f t="shared" si="9"/>
        <v>2017</v>
      </c>
      <c r="AQ11" s="130">
        <f t="shared" si="9"/>
        <v>2017</v>
      </c>
      <c r="AR11" s="130">
        <f t="shared" si="9"/>
        <v>2017</v>
      </c>
      <c r="AS11" s="130">
        <f t="shared" si="9"/>
        <v>2017</v>
      </c>
      <c r="AT11" s="130">
        <f t="shared" si="9"/>
        <v>2017</v>
      </c>
      <c r="AU11" s="130">
        <f t="shared" si="9"/>
        <v>2017</v>
      </c>
      <c r="AV11" s="130">
        <f t="shared" si="9"/>
        <v>2017</v>
      </c>
      <c r="AW11" s="130">
        <f t="shared" si="9"/>
        <v>2017</v>
      </c>
      <c r="AX11" s="130">
        <f t="shared" si="9"/>
        <v>2017</v>
      </c>
      <c r="AY11" s="130">
        <f t="shared" si="9"/>
        <v>2017</v>
      </c>
      <c r="AZ11" s="130">
        <f t="shared" si="9"/>
        <v>2018</v>
      </c>
      <c r="BA11" s="130">
        <f t="shared" si="9"/>
        <v>2018</v>
      </c>
      <c r="BB11" s="130">
        <f t="shared" si="9"/>
        <v>2018</v>
      </c>
      <c r="BC11" s="130">
        <f t="shared" si="9"/>
        <v>2018</v>
      </c>
      <c r="BD11" s="130">
        <f t="shared" si="9"/>
        <v>2018</v>
      </c>
      <c r="BE11" s="130">
        <f t="shared" si="9"/>
        <v>2018</v>
      </c>
      <c r="BF11" s="130">
        <f t="shared" si="9"/>
        <v>2018</v>
      </c>
      <c r="BG11" s="130">
        <f t="shared" si="9"/>
        <v>2018</v>
      </c>
      <c r="BH11" s="130">
        <f t="shared" si="9"/>
        <v>2018</v>
      </c>
      <c r="BI11" s="130">
        <f t="shared" si="9"/>
        <v>2018</v>
      </c>
      <c r="BJ11" s="130">
        <f t="shared" si="9"/>
        <v>2018</v>
      </c>
      <c r="BK11" s="130">
        <f t="shared" si="9"/>
        <v>2018</v>
      </c>
      <c r="BL11" s="130">
        <f t="shared" si="9"/>
        <v>2019</v>
      </c>
      <c r="BM11" s="130">
        <f t="shared" si="9"/>
        <v>2019</v>
      </c>
      <c r="BN11" s="130">
        <f t="shared" si="9"/>
        <v>2019</v>
      </c>
      <c r="BO11" s="130">
        <f t="shared" si="9"/>
        <v>2019</v>
      </c>
      <c r="BP11" s="130">
        <f t="shared" si="9"/>
        <v>2019</v>
      </c>
      <c r="BQ11" s="130">
        <f t="shared" si="9"/>
        <v>2019</v>
      </c>
      <c r="BR11" s="130">
        <f t="shared" si="9"/>
        <v>2019</v>
      </c>
      <c r="BS11" s="130">
        <f t="shared" si="9"/>
        <v>2019</v>
      </c>
      <c r="BT11" s="130">
        <f t="shared" si="9"/>
        <v>2019</v>
      </c>
      <c r="BU11" s="130">
        <f t="shared" si="9"/>
        <v>2019</v>
      </c>
      <c r="BV11" s="130">
        <f t="shared" si="9"/>
        <v>2019</v>
      </c>
      <c r="BW11" s="130">
        <f t="shared" ref="BW11:DY11" si="10">YEAR(BW5)</f>
        <v>2019</v>
      </c>
      <c r="BX11" s="130">
        <f t="shared" si="10"/>
        <v>2020</v>
      </c>
      <c r="BY11" s="130">
        <f t="shared" si="10"/>
        <v>2020</v>
      </c>
      <c r="BZ11" s="130">
        <f t="shared" si="10"/>
        <v>2020</v>
      </c>
      <c r="CA11" s="130">
        <f t="shared" si="10"/>
        <v>2020</v>
      </c>
      <c r="CB11" s="130">
        <f t="shared" si="10"/>
        <v>2020</v>
      </c>
      <c r="CC11" s="130">
        <f t="shared" si="10"/>
        <v>2020</v>
      </c>
      <c r="CD11" s="130">
        <f t="shared" si="10"/>
        <v>2020</v>
      </c>
      <c r="CE11" s="130">
        <f t="shared" si="10"/>
        <v>2020</v>
      </c>
      <c r="CF11" s="130">
        <f t="shared" si="10"/>
        <v>2020</v>
      </c>
      <c r="CG11" s="130">
        <f t="shared" si="10"/>
        <v>2020</v>
      </c>
      <c r="CH11" s="130">
        <f t="shared" si="10"/>
        <v>2020</v>
      </c>
      <c r="CI11" s="130">
        <f t="shared" si="10"/>
        <v>2020</v>
      </c>
      <c r="CJ11" s="130">
        <f t="shared" si="10"/>
        <v>2021</v>
      </c>
      <c r="CK11" s="130">
        <f t="shared" si="10"/>
        <v>2021</v>
      </c>
      <c r="CL11" s="130">
        <f t="shared" si="10"/>
        <v>2021</v>
      </c>
      <c r="CM11" s="130">
        <f t="shared" si="10"/>
        <v>2021</v>
      </c>
      <c r="CN11" s="130">
        <f t="shared" si="10"/>
        <v>2021</v>
      </c>
      <c r="CO11" s="130">
        <f t="shared" si="10"/>
        <v>2021</v>
      </c>
      <c r="CP11" s="130">
        <f t="shared" si="10"/>
        <v>2021</v>
      </c>
      <c r="CQ11" s="130">
        <f t="shared" si="10"/>
        <v>2021</v>
      </c>
      <c r="CR11" s="130">
        <f t="shared" si="10"/>
        <v>2021</v>
      </c>
      <c r="CS11" s="130">
        <f t="shared" si="10"/>
        <v>2021</v>
      </c>
      <c r="CT11" s="130">
        <f t="shared" si="10"/>
        <v>2021</v>
      </c>
      <c r="CU11" s="130">
        <f t="shared" si="10"/>
        <v>2021</v>
      </c>
      <c r="CV11" s="130">
        <f t="shared" si="10"/>
        <v>2022</v>
      </c>
      <c r="CW11" s="130">
        <f t="shared" si="10"/>
        <v>2022</v>
      </c>
      <c r="CX11" s="130">
        <f t="shared" si="10"/>
        <v>2022</v>
      </c>
      <c r="CY11" s="130">
        <f t="shared" si="10"/>
        <v>2022</v>
      </c>
      <c r="CZ11" s="130">
        <f t="shared" si="10"/>
        <v>2022</v>
      </c>
      <c r="DA11" s="130">
        <f t="shared" si="10"/>
        <v>2022</v>
      </c>
      <c r="DB11" s="130">
        <f t="shared" si="10"/>
        <v>2022</v>
      </c>
      <c r="DC11" s="130">
        <f t="shared" si="10"/>
        <v>2022</v>
      </c>
      <c r="DD11" s="130">
        <f t="shared" si="10"/>
        <v>2022</v>
      </c>
      <c r="DE11" s="130">
        <f t="shared" si="10"/>
        <v>2022</v>
      </c>
      <c r="DF11" s="130">
        <f t="shared" si="10"/>
        <v>2022</v>
      </c>
      <c r="DG11" s="130">
        <f t="shared" si="10"/>
        <v>2022</v>
      </c>
      <c r="DH11" s="130">
        <f t="shared" si="10"/>
        <v>2023</v>
      </c>
      <c r="DI11" s="130">
        <f t="shared" si="10"/>
        <v>2023</v>
      </c>
      <c r="DJ11" s="130">
        <f t="shared" si="10"/>
        <v>2023</v>
      </c>
      <c r="DK11" s="130">
        <f t="shared" si="10"/>
        <v>2023</v>
      </c>
      <c r="DL11" s="130">
        <f t="shared" si="10"/>
        <v>2023</v>
      </c>
      <c r="DM11" s="130">
        <f t="shared" si="10"/>
        <v>2023</v>
      </c>
      <c r="DN11" s="130">
        <f t="shared" si="10"/>
        <v>2023</v>
      </c>
      <c r="DO11" s="130">
        <f t="shared" si="10"/>
        <v>2023</v>
      </c>
      <c r="DP11" s="130">
        <f t="shared" si="10"/>
        <v>2023</v>
      </c>
      <c r="DQ11" s="130">
        <f t="shared" si="10"/>
        <v>2023</v>
      </c>
      <c r="DR11" s="130">
        <f t="shared" si="10"/>
        <v>2023</v>
      </c>
      <c r="DS11" s="130">
        <f t="shared" si="10"/>
        <v>2023</v>
      </c>
      <c r="DT11" s="130">
        <f t="shared" si="10"/>
        <v>2024</v>
      </c>
      <c r="DU11" s="130">
        <f t="shared" si="10"/>
        <v>2024</v>
      </c>
      <c r="DV11" s="130">
        <f t="shared" si="10"/>
        <v>2024</v>
      </c>
      <c r="DW11" s="130">
        <f t="shared" si="10"/>
        <v>2024</v>
      </c>
      <c r="DX11" s="130">
        <f t="shared" si="10"/>
        <v>2024</v>
      </c>
      <c r="DY11" s="130">
        <f t="shared" si="10"/>
        <v>2024</v>
      </c>
      <c r="DZ11" s="111"/>
      <c r="EA11" s="111"/>
      <c r="EB11" s="111"/>
      <c r="EC11" s="111"/>
      <c r="ED11" s="111"/>
      <c r="EE11" s="111"/>
      <c r="EF11" s="111"/>
      <c r="EG11" s="111"/>
      <c r="EH11" s="111"/>
      <c r="EI11" s="111"/>
      <c r="EJ11" s="111"/>
      <c r="EK11" s="111"/>
      <c r="EL11" s="111"/>
      <c r="EM11" s="111"/>
      <c r="EN11" s="111"/>
      <c r="EO11" s="111"/>
      <c r="EP11" s="111"/>
      <c r="EQ11" s="111"/>
      <c r="ER11" s="111"/>
      <c r="ES11" s="111"/>
      <c r="ET11" s="111"/>
      <c r="EU11" s="111"/>
      <c r="EV11" s="111"/>
      <c r="EW11" s="111"/>
      <c r="EX11" s="111"/>
      <c r="EY11" s="111"/>
      <c r="EZ11" s="111"/>
    </row>
    <row r="12" spans="1:156">
      <c r="D12" s="8"/>
      <c r="DZ12" s="111"/>
      <c r="EA12" s="111"/>
      <c r="EB12" s="111"/>
      <c r="EC12" s="111"/>
      <c r="ED12" s="111"/>
      <c r="EE12" s="111"/>
      <c r="EF12" s="111"/>
      <c r="EG12" s="111"/>
      <c r="EH12" s="111"/>
      <c r="EI12" s="111"/>
      <c r="EJ12" s="111"/>
      <c r="EK12" s="111"/>
      <c r="EL12" s="111"/>
      <c r="EM12" s="111"/>
      <c r="EN12" s="111"/>
      <c r="EO12" s="111"/>
      <c r="EP12" s="111"/>
      <c r="EQ12" s="111"/>
      <c r="ER12" s="111"/>
      <c r="ES12" s="111"/>
      <c r="ET12" s="111"/>
      <c r="EU12" s="111"/>
      <c r="EV12" s="111"/>
      <c r="EW12" s="111"/>
      <c r="EX12" s="111"/>
      <c r="EY12" s="111"/>
      <c r="EZ12" s="111"/>
    </row>
    <row r="13" spans="1:156">
      <c r="C13" s="42" t="str">
        <f>"Zähler " &amp;E13 &amp;" in " &amp;C6</f>
        <v>Zähler Monate in Bauphase / Construction</v>
      </c>
      <c r="D13" s="8" t="s">
        <v>160</v>
      </c>
      <c r="E13" s="17" t="str">
        <f>Inputs!E28</f>
        <v>Monate</v>
      </c>
      <c r="J13" s="128">
        <f>SUM($J6:J6)*J6</f>
        <v>1</v>
      </c>
      <c r="K13" s="128">
        <f>SUM($J6:K6)*K6</f>
        <v>2</v>
      </c>
      <c r="L13" s="128">
        <f>SUM($J6:L6)*L6</f>
        <v>3</v>
      </c>
      <c r="M13" s="128">
        <f>SUM($J6:M6)*M6</f>
        <v>4</v>
      </c>
      <c r="N13" s="128">
        <f>SUM($J6:N6)*N6</f>
        <v>5</v>
      </c>
      <c r="O13" s="128">
        <f>SUM($J6:O6)*O6</f>
        <v>6</v>
      </c>
      <c r="P13" s="128">
        <f>SUM($J6:P6)*P6</f>
        <v>0</v>
      </c>
      <c r="Q13" s="128">
        <f>SUM($J6:Q6)*Q6</f>
        <v>0</v>
      </c>
      <c r="R13" s="128">
        <f>SUM($J6:R6)*R6</f>
        <v>0</v>
      </c>
      <c r="S13" s="128">
        <f>SUM($J6:S6)*S6</f>
        <v>0</v>
      </c>
      <c r="T13" s="128">
        <f>SUM($J6:T6)*T6</f>
        <v>0</v>
      </c>
      <c r="U13" s="128">
        <f>SUM($J6:U6)*U6</f>
        <v>0</v>
      </c>
      <c r="V13" s="128">
        <f>SUM($J6:V6)*V6</f>
        <v>0</v>
      </c>
      <c r="W13" s="128">
        <f>SUM($J6:W6)*W6</f>
        <v>0</v>
      </c>
      <c r="X13" s="128">
        <f>SUM($J6:X6)*X6</f>
        <v>0</v>
      </c>
      <c r="Y13" s="128">
        <f>SUM($J6:Y6)*Y6</f>
        <v>0</v>
      </c>
      <c r="Z13" s="128">
        <f>SUM($J6:Z6)*Z6</f>
        <v>0</v>
      </c>
      <c r="AA13" s="128">
        <f>SUM($J6:AA6)*AA6</f>
        <v>0</v>
      </c>
      <c r="AB13" s="128">
        <f>SUM($J6:AB6)*AB6</f>
        <v>0</v>
      </c>
      <c r="AC13" s="128">
        <f>SUM($J6:AC6)*AC6</f>
        <v>0</v>
      </c>
      <c r="AD13" s="128">
        <f>SUM($J6:AD6)*AD6</f>
        <v>0</v>
      </c>
      <c r="AE13" s="128">
        <f>SUM($J6:AE6)*AE6</f>
        <v>0</v>
      </c>
      <c r="AF13" s="128">
        <f>SUM($J6:AF6)*AF6</f>
        <v>0</v>
      </c>
      <c r="AG13" s="128">
        <f>SUM($J6:AG6)*AG6</f>
        <v>0</v>
      </c>
      <c r="AH13" s="128">
        <f>SUM($J6:AH6)*AH6</f>
        <v>0</v>
      </c>
      <c r="AI13" s="128">
        <f>SUM($J6:AI6)*AI6</f>
        <v>0</v>
      </c>
      <c r="AJ13" s="128">
        <f>SUM($J6:AJ6)*AJ6</f>
        <v>0</v>
      </c>
      <c r="AK13" s="128">
        <f>SUM($J6:AK6)*AK6</f>
        <v>0</v>
      </c>
      <c r="AL13" s="128">
        <f>SUM($J6:AL6)*AL6</f>
        <v>0</v>
      </c>
      <c r="AM13" s="128">
        <f>SUM($J6:AM6)*AM6</f>
        <v>0</v>
      </c>
      <c r="AN13" s="128">
        <f>SUM($J6:AN6)*AN6</f>
        <v>0</v>
      </c>
      <c r="AO13" s="128">
        <f>SUM($J6:AO6)*AO6</f>
        <v>0</v>
      </c>
      <c r="AP13" s="128">
        <f>SUM($J6:AP6)*AP6</f>
        <v>0</v>
      </c>
      <c r="AQ13" s="128">
        <f>SUM($J6:AQ6)*AQ6</f>
        <v>0</v>
      </c>
      <c r="AR13" s="128">
        <f>SUM($J6:AR6)*AR6</f>
        <v>0</v>
      </c>
      <c r="AS13" s="128">
        <f>SUM($J6:AS6)*AS6</f>
        <v>0</v>
      </c>
      <c r="AT13" s="128">
        <f>SUM($J6:AT6)*AT6</f>
        <v>0</v>
      </c>
      <c r="AU13" s="128">
        <f>SUM($J6:AU6)*AU6</f>
        <v>0</v>
      </c>
      <c r="AV13" s="128">
        <f>SUM($J6:AV6)*AV6</f>
        <v>0</v>
      </c>
      <c r="AW13" s="128">
        <f>SUM($J6:AW6)*AW6</f>
        <v>0</v>
      </c>
      <c r="AX13" s="128">
        <f>SUM($J6:AX6)*AX6</f>
        <v>0</v>
      </c>
      <c r="AY13" s="128">
        <f>SUM($J6:AY6)*AY6</f>
        <v>0</v>
      </c>
      <c r="AZ13" s="128">
        <f>SUM($J6:AZ6)*AZ6</f>
        <v>0</v>
      </c>
      <c r="BA13" s="128">
        <f>SUM($J6:BA6)*BA6</f>
        <v>0</v>
      </c>
      <c r="BB13" s="128">
        <f>SUM($J6:BB6)*BB6</f>
        <v>0</v>
      </c>
      <c r="BC13" s="128">
        <f>SUM($J6:BC6)*BC6</f>
        <v>0</v>
      </c>
      <c r="BD13" s="128">
        <f>SUM($J6:BD6)*BD6</f>
        <v>0</v>
      </c>
      <c r="BE13" s="128">
        <f>SUM($J6:BE6)*BE6</f>
        <v>0</v>
      </c>
      <c r="BF13" s="128">
        <f>SUM($J6:BF6)*BF6</f>
        <v>0</v>
      </c>
      <c r="BG13" s="128">
        <f>SUM($J6:BG6)*BG6</f>
        <v>0</v>
      </c>
      <c r="BH13" s="128">
        <f>SUM($J6:BH6)*BH6</f>
        <v>0</v>
      </c>
      <c r="BI13" s="128">
        <f>SUM($J6:BI6)*BI6</f>
        <v>0</v>
      </c>
      <c r="BJ13" s="128">
        <f>SUM($J6:BJ6)*BJ6</f>
        <v>0</v>
      </c>
      <c r="BK13" s="128">
        <f>SUM($J6:BK6)*BK6</f>
        <v>0</v>
      </c>
      <c r="BL13" s="128">
        <f>SUM($J6:BL6)*BL6</f>
        <v>0</v>
      </c>
      <c r="BM13" s="128">
        <f>SUM($J6:BM6)*BM6</f>
        <v>0</v>
      </c>
      <c r="BN13" s="128">
        <f>SUM($J6:BN6)*BN6</f>
        <v>0</v>
      </c>
      <c r="BO13" s="128">
        <f>SUM($J6:BO6)*BO6</f>
        <v>0</v>
      </c>
      <c r="BP13" s="128">
        <f>SUM($J6:BP6)*BP6</f>
        <v>0</v>
      </c>
      <c r="BQ13" s="128">
        <f>SUM($J6:BQ6)*BQ6</f>
        <v>0</v>
      </c>
      <c r="BR13" s="128">
        <f>SUM($J6:BR6)*BR6</f>
        <v>0</v>
      </c>
      <c r="BS13" s="128">
        <f>SUM($J6:BS6)*BS6</f>
        <v>0</v>
      </c>
      <c r="BT13" s="128">
        <f>SUM($J6:BT6)*BT6</f>
        <v>0</v>
      </c>
      <c r="BU13" s="128">
        <f>SUM($J6:BU6)*BU6</f>
        <v>0</v>
      </c>
      <c r="BV13" s="128">
        <f>SUM($J6:BV6)*BV6</f>
        <v>0</v>
      </c>
      <c r="BW13" s="128">
        <f>SUM($J6:BW6)*BW6</f>
        <v>0</v>
      </c>
      <c r="BX13" s="128">
        <f>SUM($J6:BX6)*BX6</f>
        <v>0</v>
      </c>
      <c r="BY13" s="128">
        <f>SUM($J6:BY6)*BY6</f>
        <v>0</v>
      </c>
      <c r="BZ13" s="128">
        <f>SUM($J6:BZ6)*BZ6</f>
        <v>0</v>
      </c>
      <c r="CA13" s="128">
        <f>SUM($J6:CA6)*CA6</f>
        <v>0</v>
      </c>
      <c r="CB13" s="128">
        <f>SUM($J6:CB6)*CB6</f>
        <v>0</v>
      </c>
      <c r="CC13" s="128">
        <f>SUM($J6:CC6)*CC6</f>
        <v>0</v>
      </c>
      <c r="CD13" s="128">
        <f>SUM($J6:CD6)*CD6</f>
        <v>0</v>
      </c>
      <c r="CE13" s="128">
        <f>SUM($J6:CE6)*CE6</f>
        <v>0</v>
      </c>
      <c r="CF13" s="128">
        <f>SUM($J6:CF6)*CF6</f>
        <v>0</v>
      </c>
      <c r="CG13" s="128">
        <f>SUM($J6:CG6)*CG6</f>
        <v>0</v>
      </c>
      <c r="CH13" s="128">
        <f>SUM($J6:CH6)*CH6</f>
        <v>0</v>
      </c>
      <c r="CI13" s="128">
        <f>SUM($J6:CI6)*CI6</f>
        <v>0</v>
      </c>
      <c r="CJ13" s="128">
        <f>SUM($J6:CJ6)*CJ6</f>
        <v>0</v>
      </c>
      <c r="CK13" s="128">
        <f>SUM($J6:CK6)*CK6</f>
        <v>0</v>
      </c>
      <c r="CL13" s="128">
        <f>SUM($J6:CL6)*CL6</f>
        <v>0</v>
      </c>
      <c r="CM13" s="128">
        <f>SUM($J6:CM6)*CM6</f>
        <v>0</v>
      </c>
      <c r="CN13" s="128">
        <f>SUM($J6:CN6)*CN6</f>
        <v>0</v>
      </c>
      <c r="CO13" s="128">
        <f>SUM($J6:CO6)*CO6</f>
        <v>0</v>
      </c>
      <c r="CP13" s="128">
        <f>SUM($J6:CP6)*CP6</f>
        <v>0</v>
      </c>
      <c r="CQ13" s="128">
        <f>SUM($J6:CQ6)*CQ6</f>
        <v>0</v>
      </c>
      <c r="CR13" s="128">
        <f>SUM($J6:CR6)*CR6</f>
        <v>0</v>
      </c>
      <c r="CS13" s="128">
        <f>SUM($J6:CS6)*CS6</f>
        <v>0</v>
      </c>
      <c r="CT13" s="128">
        <f>SUM($J6:CT6)*CT6</f>
        <v>0</v>
      </c>
      <c r="CU13" s="128">
        <f>SUM($J6:CU6)*CU6</f>
        <v>0</v>
      </c>
      <c r="CV13" s="128">
        <f>SUM($J6:CV6)*CV6</f>
        <v>0</v>
      </c>
      <c r="CW13" s="128">
        <f>SUM($J6:CW6)*CW6</f>
        <v>0</v>
      </c>
      <c r="CX13" s="128">
        <f>SUM($J6:CX6)*CX6</f>
        <v>0</v>
      </c>
      <c r="CY13" s="128">
        <f>SUM($J6:CY6)*CY6</f>
        <v>0</v>
      </c>
      <c r="CZ13" s="128">
        <f>SUM($J6:CZ6)*CZ6</f>
        <v>0</v>
      </c>
      <c r="DA13" s="128">
        <f>SUM($J6:DA6)*DA6</f>
        <v>0</v>
      </c>
      <c r="DB13" s="128">
        <f>SUM($J6:DB6)*DB6</f>
        <v>0</v>
      </c>
      <c r="DC13" s="128">
        <f>SUM($J6:DC6)*DC6</f>
        <v>0</v>
      </c>
      <c r="DD13" s="128">
        <f>SUM($J6:DD6)*DD6</f>
        <v>0</v>
      </c>
      <c r="DE13" s="128">
        <f>SUM($J6:DE6)*DE6</f>
        <v>0</v>
      </c>
      <c r="DF13" s="128">
        <f>SUM($J6:DF6)*DF6</f>
        <v>0</v>
      </c>
      <c r="DG13" s="128">
        <f>SUM($J6:DG6)*DG6</f>
        <v>0</v>
      </c>
      <c r="DH13" s="128">
        <f>SUM($J6:DH6)*DH6</f>
        <v>0</v>
      </c>
      <c r="DI13" s="128">
        <f>SUM($J6:DI6)*DI6</f>
        <v>0</v>
      </c>
      <c r="DJ13" s="128">
        <f>SUM($J6:DJ6)*DJ6</f>
        <v>0</v>
      </c>
      <c r="DK13" s="128">
        <f>SUM($J6:DK6)*DK6</f>
        <v>0</v>
      </c>
      <c r="DL13" s="128">
        <f>SUM($J6:DL6)*DL6</f>
        <v>0</v>
      </c>
      <c r="DM13" s="128">
        <f>SUM($J6:DM6)*DM6</f>
        <v>0</v>
      </c>
      <c r="DN13" s="128">
        <f>SUM($J6:DN6)*DN6</f>
        <v>0</v>
      </c>
      <c r="DO13" s="128">
        <f>SUM($J6:DO6)*DO6</f>
        <v>0</v>
      </c>
      <c r="DP13" s="128">
        <f>SUM($J6:DP6)*DP6</f>
        <v>0</v>
      </c>
      <c r="DQ13" s="128">
        <f>SUM($J6:DQ6)*DQ6</f>
        <v>0</v>
      </c>
      <c r="DR13" s="128">
        <f>SUM($J6:DR6)*DR6</f>
        <v>0</v>
      </c>
      <c r="DS13" s="128">
        <f>SUM($J6:DS6)*DS6</f>
        <v>0</v>
      </c>
      <c r="DT13" s="128">
        <f>SUM($J6:DT6)*DT6</f>
        <v>0</v>
      </c>
      <c r="DU13" s="128">
        <f>SUM($J6:DU6)*DU6</f>
        <v>0</v>
      </c>
      <c r="DV13" s="128">
        <f>SUM($J6:DV6)*DV6</f>
        <v>0</v>
      </c>
      <c r="DW13" s="128">
        <f>SUM($J6:DW6)*DW6</f>
        <v>0</v>
      </c>
      <c r="DX13" s="128">
        <f>SUM($J6:DX6)*DX6</f>
        <v>0</v>
      </c>
      <c r="DY13" s="128">
        <f>SUM($J6:DY6)*DY6</f>
        <v>0</v>
      </c>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row>
    <row r="14" spans="1:156">
      <c r="C14" s="42" t="str">
        <f>"Zähler " &amp;E14 &amp;" in " &amp;C7</f>
        <v>Zähler Monate in Betriebsphase / Operations</v>
      </c>
      <c r="D14" s="8" t="s">
        <v>160</v>
      </c>
      <c r="E14" s="17" t="str">
        <f>Inputs!E33</f>
        <v>Monate</v>
      </c>
      <c r="J14" s="128">
        <f>SUM($J7:J7)*J7</f>
        <v>0</v>
      </c>
      <c r="K14" s="128">
        <f>SUM($J7:K7)*K7</f>
        <v>0</v>
      </c>
      <c r="L14" s="128">
        <f>SUM($J7:L7)*L7</f>
        <v>0</v>
      </c>
      <c r="M14" s="128">
        <f>SUM($J7:M7)*M7</f>
        <v>0</v>
      </c>
      <c r="N14" s="128">
        <f>SUM($J7:N7)*N7</f>
        <v>0</v>
      </c>
      <c r="O14" s="128">
        <f>SUM($J7:O7)*O7</f>
        <v>0</v>
      </c>
      <c r="P14" s="128">
        <f>SUM($J7:P7)*P7</f>
        <v>1</v>
      </c>
      <c r="Q14" s="128">
        <f>SUM($J7:Q7)*Q7</f>
        <v>2</v>
      </c>
      <c r="R14" s="128">
        <f>SUM($J7:R7)*R7</f>
        <v>3</v>
      </c>
      <c r="S14" s="128">
        <f>SUM($J7:S7)*S7</f>
        <v>4</v>
      </c>
      <c r="T14" s="128">
        <f>SUM($J7:T7)*T7</f>
        <v>5</v>
      </c>
      <c r="U14" s="128">
        <f>SUM($J7:U7)*U7</f>
        <v>6</v>
      </c>
      <c r="V14" s="128">
        <f>SUM($J7:V7)*V7</f>
        <v>7</v>
      </c>
      <c r="W14" s="128">
        <f>SUM($J7:W7)*W7</f>
        <v>8</v>
      </c>
      <c r="X14" s="128">
        <f>SUM($J7:X7)*X7</f>
        <v>9</v>
      </c>
      <c r="Y14" s="128">
        <f>SUM($J7:Y7)*Y7</f>
        <v>10</v>
      </c>
      <c r="Z14" s="128">
        <f>SUM($J7:Z7)*Z7</f>
        <v>11</v>
      </c>
      <c r="AA14" s="128">
        <f>SUM($J7:AA7)*AA7</f>
        <v>12</v>
      </c>
      <c r="AB14" s="128">
        <f>SUM($J7:AB7)*AB7</f>
        <v>13</v>
      </c>
      <c r="AC14" s="128">
        <f>SUM($J7:AC7)*AC7</f>
        <v>14</v>
      </c>
      <c r="AD14" s="128">
        <f>SUM($J7:AD7)*AD7</f>
        <v>15</v>
      </c>
      <c r="AE14" s="128">
        <f>SUM($J7:AE7)*AE7</f>
        <v>16</v>
      </c>
      <c r="AF14" s="128">
        <f>SUM($J7:AF7)*AF7</f>
        <v>17</v>
      </c>
      <c r="AG14" s="128">
        <f>SUM($J7:AG7)*AG7</f>
        <v>18</v>
      </c>
      <c r="AH14" s="128">
        <f>SUM($J7:AH7)*AH7</f>
        <v>19</v>
      </c>
      <c r="AI14" s="128">
        <f>SUM($J7:AI7)*AI7</f>
        <v>20</v>
      </c>
      <c r="AJ14" s="128">
        <f>SUM($J7:AJ7)*AJ7</f>
        <v>21</v>
      </c>
      <c r="AK14" s="128">
        <f>SUM($J7:AK7)*AK7</f>
        <v>22</v>
      </c>
      <c r="AL14" s="128">
        <f>SUM($J7:AL7)*AL7</f>
        <v>23</v>
      </c>
      <c r="AM14" s="128">
        <f>SUM($J7:AM7)*AM7</f>
        <v>24</v>
      </c>
      <c r="AN14" s="128">
        <f>SUM($J7:AN7)*AN7</f>
        <v>25</v>
      </c>
      <c r="AO14" s="128">
        <f>SUM($J7:AO7)*AO7</f>
        <v>26</v>
      </c>
      <c r="AP14" s="128">
        <f>SUM($J7:AP7)*AP7</f>
        <v>27</v>
      </c>
      <c r="AQ14" s="128">
        <f>SUM($J7:AQ7)*AQ7</f>
        <v>28</v>
      </c>
      <c r="AR14" s="128">
        <f>SUM($J7:AR7)*AR7</f>
        <v>29</v>
      </c>
      <c r="AS14" s="128">
        <f>SUM($J7:AS7)*AS7</f>
        <v>30</v>
      </c>
      <c r="AT14" s="128">
        <f>SUM($J7:AT7)*AT7</f>
        <v>31</v>
      </c>
      <c r="AU14" s="128">
        <f>SUM($J7:AU7)*AU7</f>
        <v>32</v>
      </c>
      <c r="AV14" s="128">
        <f>SUM($J7:AV7)*AV7</f>
        <v>33</v>
      </c>
      <c r="AW14" s="128">
        <f>SUM($J7:AW7)*AW7</f>
        <v>34</v>
      </c>
      <c r="AX14" s="128">
        <f>SUM($J7:AX7)*AX7</f>
        <v>35</v>
      </c>
      <c r="AY14" s="128">
        <f>SUM($J7:AY7)*AY7</f>
        <v>36</v>
      </c>
      <c r="AZ14" s="128">
        <f>SUM($J7:AZ7)*AZ7</f>
        <v>37</v>
      </c>
      <c r="BA14" s="128">
        <f>SUM($J7:BA7)*BA7</f>
        <v>38</v>
      </c>
      <c r="BB14" s="128">
        <f>SUM($J7:BB7)*BB7</f>
        <v>39</v>
      </c>
      <c r="BC14" s="128">
        <f>SUM($J7:BC7)*BC7</f>
        <v>40</v>
      </c>
      <c r="BD14" s="128">
        <f>SUM($J7:BD7)*BD7</f>
        <v>41</v>
      </c>
      <c r="BE14" s="128">
        <f>SUM($J7:BE7)*BE7</f>
        <v>42</v>
      </c>
      <c r="BF14" s="128">
        <f>SUM($J7:BF7)*BF7</f>
        <v>43</v>
      </c>
      <c r="BG14" s="128">
        <f>SUM($J7:BG7)*BG7</f>
        <v>44</v>
      </c>
      <c r="BH14" s="128">
        <f>SUM($J7:BH7)*BH7</f>
        <v>45</v>
      </c>
      <c r="BI14" s="128">
        <f>SUM($J7:BI7)*BI7</f>
        <v>46</v>
      </c>
      <c r="BJ14" s="128">
        <f>SUM($J7:BJ7)*BJ7</f>
        <v>47</v>
      </c>
      <c r="BK14" s="128">
        <f>SUM($J7:BK7)*BK7</f>
        <v>48</v>
      </c>
      <c r="BL14" s="128">
        <f>SUM($J7:BL7)*BL7</f>
        <v>49</v>
      </c>
      <c r="BM14" s="128">
        <f>SUM($J7:BM7)*BM7</f>
        <v>50</v>
      </c>
      <c r="BN14" s="128">
        <f>SUM($J7:BN7)*BN7</f>
        <v>51</v>
      </c>
      <c r="BO14" s="128">
        <f>SUM($J7:BO7)*BO7</f>
        <v>52</v>
      </c>
      <c r="BP14" s="128">
        <f>SUM($J7:BP7)*BP7</f>
        <v>53</v>
      </c>
      <c r="BQ14" s="128">
        <f>SUM($J7:BQ7)*BQ7</f>
        <v>54</v>
      </c>
      <c r="BR14" s="128">
        <f>SUM($J7:BR7)*BR7</f>
        <v>55</v>
      </c>
      <c r="BS14" s="128">
        <f>SUM($J7:BS7)*BS7</f>
        <v>56</v>
      </c>
      <c r="BT14" s="128">
        <f>SUM($J7:BT7)*BT7</f>
        <v>57</v>
      </c>
      <c r="BU14" s="128">
        <f>SUM($J7:BU7)*BU7</f>
        <v>58</v>
      </c>
      <c r="BV14" s="128">
        <f>SUM($J7:BV7)*BV7</f>
        <v>59</v>
      </c>
      <c r="BW14" s="128">
        <f>SUM($J7:BW7)*BW7</f>
        <v>60</v>
      </c>
      <c r="BX14" s="128">
        <f>SUM($J7:BX7)*BX7</f>
        <v>61</v>
      </c>
      <c r="BY14" s="128">
        <f>SUM($J7:BY7)*BY7</f>
        <v>62</v>
      </c>
      <c r="BZ14" s="128">
        <f>SUM($J7:BZ7)*BZ7</f>
        <v>63</v>
      </c>
      <c r="CA14" s="128">
        <f>SUM($J7:CA7)*CA7</f>
        <v>64</v>
      </c>
      <c r="CB14" s="128">
        <f>SUM($J7:CB7)*CB7</f>
        <v>65</v>
      </c>
      <c r="CC14" s="128">
        <f>SUM($J7:CC7)*CC7</f>
        <v>66</v>
      </c>
      <c r="CD14" s="128">
        <f>SUM($J7:CD7)*CD7</f>
        <v>67</v>
      </c>
      <c r="CE14" s="128">
        <f>SUM($J7:CE7)*CE7</f>
        <v>68</v>
      </c>
      <c r="CF14" s="128">
        <f>SUM($J7:CF7)*CF7</f>
        <v>69</v>
      </c>
      <c r="CG14" s="128">
        <f>SUM($J7:CG7)*CG7</f>
        <v>70</v>
      </c>
      <c r="CH14" s="128">
        <f>SUM($J7:CH7)*CH7</f>
        <v>71</v>
      </c>
      <c r="CI14" s="128">
        <f>SUM($J7:CI7)*CI7</f>
        <v>72</v>
      </c>
      <c r="CJ14" s="128">
        <f>SUM($J7:CJ7)*CJ7</f>
        <v>0</v>
      </c>
      <c r="CK14" s="128">
        <f>SUM($J7:CK7)*CK7</f>
        <v>0</v>
      </c>
      <c r="CL14" s="128">
        <f>SUM($J7:CL7)*CL7</f>
        <v>0</v>
      </c>
      <c r="CM14" s="128">
        <f>SUM($J7:CM7)*CM7</f>
        <v>0</v>
      </c>
      <c r="CN14" s="128">
        <f>SUM($J7:CN7)*CN7</f>
        <v>0</v>
      </c>
      <c r="CO14" s="128">
        <f>SUM($J7:CO7)*CO7</f>
        <v>0</v>
      </c>
      <c r="CP14" s="128">
        <f>SUM($J7:CP7)*CP7</f>
        <v>0</v>
      </c>
      <c r="CQ14" s="128">
        <f>SUM($J7:CQ7)*CQ7</f>
        <v>0</v>
      </c>
      <c r="CR14" s="128">
        <f>SUM($J7:CR7)*CR7</f>
        <v>0</v>
      </c>
      <c r="CS14" s="128">
        <f>SUM($J7:CS7)*CS7</f>
        <v>0</v>
      </c>
      <c r="CT14" s="128">
        <f>SUM($J7:CT7)*CT7</f>
        <v>0</v>
      </c>
      <c r="CU14" s="128">
        <f>SUM($J7:CU7)*CU7</f>
        <v>0</v>
      </c>
      <c r="CV14" s="128">
        <f>SUM($J7:CV7)*CV7</f>
        <v>0</v>
      </c>
      <c r="CW14" s="128">
        <f>SUM($J7:CW7)*CW7</f>
        <v>0</v>
      </c>
      <c r="CX14" s="128">
        <f>SUM($J7:CX7)*CX7</f>
        <v>0</v>
      </c>
      <c r="CY14" s="128">
        <f>SUM($J7:CY7)*CY7</f>
        <v>0</v>
      </c>
      <c r="CZ14" s="128">
        <f>SUM($J7:CZ7)*CZ7</f>
        <v>0</v>
      </c>
      <c r="DA14" s="128">
        <f>SUM($J7:DA7)*DA7</f>
        <v>0</v>
      </c>
      <c r="DB14" s="128">
        <f>SUM($J7:DB7)*DB7</f>
        <v>0</v>
      </c>
      <c r="DC14" s="128">
        <f>SUM($J7:DC7)*DC7</f>
        <v>0</v>
      </c>
      <c r="DD14" s="128">
        <f>SUM($J7:DD7)*DD7</f>
        <v>0</v>
      </c>
      <c r="DE14" s="128">
        <f>SUM($J7:DE7)*DE7</f>
        <v>0</v>
      </c>
      <c r="DF14" s="128">
        <f>SUM($J7:DF7)*DF7</f>
        <v>0</v>
      </c>
      <c r="DG14" s="128">
        <f>SUM($J7:DG7)*DG7</f>
        <v>0</v>
      </c>
      <c r="DH14" s="128">
        <f>SUM($J7:DH7)*DH7</f>
        <v>0</v>
      </c>
      <c r="DI14" s="128">
        <f>SUM($J7:DI7)*DI7</f>
        <v>0</v>
      </c>
      <c r="DJ14" s="128">
        <f>SUM($J7:DJ7)*DJ7</f>
        <v>0</v>
      </c>
      <c r="DK14" s="128">
        <f>SUM($J7:DK7)*DK7</f>
        <v>0</v>
      </c>
      <c r="DL14" s="128">
        <f>SUM($J7:DL7)*DL7</f>
        <v>0</v>
      </c>
      <c r="DM14" s="128">
        <f>SUM($J7:DM7)*DM7</f>
        <v>0</v>
      </c>
      <c r="DN14" s="128">
        <f>SUM($J7:DN7)*DN7</f>
        <v>0</v>
      </c>
      <c r="DO14" s="128">
        <f>SUM($J7:DO7)*DO7</f>
        <v>0</v>
      </c>
      <c r="DP14" s="128">
        <f>SUM($J7:DP7)*DP7</f>
        <v>0</v>
      </c>
      <c r="DQ14" s="128">
        <f>SUM($J7:DQ7)*DQ7</f>
        <v>0</v>
      </c>
      <c r="DR14" s="128">
        <f>SUM($J7:DR7)*DR7</f>
        <v>0</v>
      </c>
      <c r="DS14" s="128">
        <f>SUM($J7:DS7)*DS7</f>
        <v>0</v>
      </c>
      <c r="DT14" s="128">
        <f>SUM($J7:DT7)*DT7</f>
        <v>0</v>
      </c>
      <c r="DU14" s="128">
        <f>SUM($J7:DU7)*DU7</f>
        <v>0</v>
      </c>
      <c r="DV14" s="128">
        <f>SUM($J7:DV7)*DV7</f>
        <v>0</v>
      </c>
      <c r="DW14" s="128">
        <f>SUM($J7:DW7)*DW7</f>
        <v>0</v>
      </c>
      <c r="DX14" s="128">
        <f>SUM($J7:DX7)*DX7</f>
        <v>0</v>
      </c>
      <c r="DY14" s="128">
        <f>SUM($J7:DY7)*DY7</f>
        <v>0</v>
      </c>
    </row>
    <row r="15" spans="1:156" s="137" customFormat="1">
      <c r="A15" s="142"/>
      <c r="B15" s="142"/>
      <c r="C15" s="42" t="str">
        <f>"Zähler Jahre in " &amp;C7</f>
        <v>Zähler Jahre in Betriebsphase / Operations</v>
      </c>
      <c r="D15" s="8" t="s">
        <v>160</v>
      </c>
      <c r="E15" s="138">
        <f>Inputs!D33</f>
        <v>1</v>
      </c>
      <c r="J15" s="128">
        <f t="shared" ref="J15:AO15" si="11">ROUNDUP(J14/(Monate_Jahr/$E$15),0)*J7</f>
        <v>0</v>
      </c>
      <c r="K15" s="128">
        <f t="shared" si="11"/>
        <v>0</v>
      </c>
      <c r="L15" s="128">
        <f t="shared" si="11"/>
        <v>0</v>
      </c>
      <c r="M15" s="128">
        <f t="shared" si="11"/>
        <v>0</v>
      </c>
      <c r="N15" s="128">
        <f t="shared" si="11"/>
        <v>0</v>
      </c>
      <c r="O15" s="128">
        <f t="shared" si="11"/>
        <v>0</v>
      </c>
      <c r="P15" s="128">
        <f t="shared" si="11"/>
        <v>1</v>
      </c>
      <c r="Q15" s="128">
        <f t="shared" si="11"/>
        <v>1</v>
      </c>
      <c r="R15" s="128">
        <f t="shared" si="11"/>
        <v>1</v>
      </c>
      <c r="S15" s="128">
        <f t="shared" si="11"/>
        <v>1</v>
      </c>
      <c r="T15" s="128">
        <f t="shared" si="11"/>
        <v>1</v>
      </c>
      <c r="U15" s="128">
        <f t="shared" si="11"/>
        <v>1</v>
      </c>
      <c r="V15" s="128">
        <f t="shared" si="11"/>
        <v>1</v>
      </c>
      <c r="W15" s="128">
        <f t="shared" si="11"/>
        <v>1</v>
      </c>
      <c r="X15" s="128">
        <f t="shared" si="11"/>
        <v>1</v>
      </c>
      <c r="Y15" s="128">
        <f t="shared" si="11"/>
        <v>1</v>
      </c>
      <c r="Z15" s="128">
        <f t="shared" si="11"/>
        <v>1</v>
      </c>
      <c r="AA15" s="128">
        <f t="shared" si="11"/>
        <v>1</v>
      </c>
      <c r="AB15" s="128">
        <f t="shared" si="11"/>
        <v>2</v>
      </c>
      <c r="AC15" s="128">
        <f t="shared" si="11"/>
        <v>2</v>
      </c>
      <c r="AD15" s="128">
        <f t="shared" si="11"/>
        <v>2</v>
      </c>
      <c r="AE15" s="128">
        <f t="shared" si="11"/>
        <v>2</v>
      </c>
      <c r="AF15" s="128">
        <f t="shared" si="11"/>
        <v>2</v>
      </c>
      <c r="AG15" s="128">
        <f t="shared" si="11"/>
        <v>2</v>
      </c>
      <c r="AH15" s="128">
        <f t="shared" si="11"/>
        <v>2</v>
      </c>
      <c r="AI15" s="128">
        <f t="shared" si="11"/>
        <v>2</v>
      </c>
      <c r="AJ15" s="128">
        <f t="shared" si="11"/>
        <v>2</v>
      </c>
      <c r="AK15" s="128">
        <f t="shared" si="11"/>
        <v>2</v>
      </c>
      <c r="AL15" s="128">
        <f t="shared" si="11"/>
        <v>2</v>
      </c>
      <c r="AM15" s="128">
        <f t="shared" si="11"/>
        <v>2</v>
      </c>
      <c r="AN15" s="128">
        <f t="shared" si="11"/>
        <v>3</v>
      </c>
      <c r="AO15" s="128">
        <f t="shared" si="11"/>
        <v>3</v>
      </c>
      <c r="AP15" s="128">
        <f t="shared" ref="AP15:BU15" si="12">ROUNDUP(AP14/(Monate_Jahr/$E$15),0)*AP7</f>
        <v>3</v>
      </c>
      <c r="AQ15" s="128">
        <f t="shared" si="12"/>
        <v>3</v>
      </c>
      <c r="AR15" s="128">
        <f t="shared" si="12"/>
        <v>3</v>
      </c>
      <c r="AS15" s="128">
        <f t="shared" si="12"/>
        <v>3</v>
      </c>
      <c r="AT15" s="128">
        <f t="shared" si="12"/>
        <v>3</v>
      </c>
      <c r="AU15" s="128">
        <f t="shared" si="12"/>
        <v>3</v>
      </c>
      <c r="AV15" s="128">
        <f t="shared" si="12"/>
        <v>3</v>
      </c>
      <c r="AW15" s="128">
        <f t="shared" si="12"/>
        <v>3</v>
      </c>
      <c r="AX15" s="128">
        <f t="shared" si="12"/>
        <v>3</v>
      </c>
      <c r="AY15" s="128">
        <f t="shared" si="12"/>
        <v>3</v>
      </c>
      <c r="AZ15" s="128">
        <f t="shared" si="12"/>
        <v>4</v>
      </c>
      <c r="BA15" s="128">
        <f t="shared" si="12"/>
        <v>4</v>
      </c>
      <c r="BB15" s="128">
        <f t="shared" si="12"/>
        <v>4</v>
      </c>
      <c r="BC15" s="128">
        <f t="shared" si="12"/>
        <v>4</v>
      </c>
      <c r="BD15" s="128">
        <f t="shared" si="12"/>
        <v>4</v>
      </c>
      <c r="BE15" s="128">
        <f t="shared" si="12"/>
        <v>4</v>
      </c>
      <c r="BF15" s="128">
        <f t="shared" si="12"/>
        <v>4</v>
      </c>
      <c r="BG15" s="128">
        <f t="shared" si="12"/>
        <v>4</v>
      </c>
      <c r="BH15" s="128">
        <f t="shared" si="12"/>
        <v>4</v>
      </c>
      <c r="BI15" s="128">
        <f t="shared" si="12"/>
        <v>4</v>
      </c>
      <c r="BJ15" s="128">
        <f t="shared" si="12"/>
        <v>4</v>
      </c>
      <c r="BK15" s="128">
        <f t="shared" si="12"/>
        <v>4</v>
      </c>
      <c r="BL15" s="128">
        <f t="shared" si="12"/>
        <v>5</v>
      </c>
      <c r="BM15" s="128">
        <f t="shared" si="12"/>
        <v>5</v>
      </c>
      <c r="BN15" s="128">
        <f t="shared" si="12"/>
        <v>5</v>
      </c>
      <c r="BO15" s="128">
        <f t="shared" si="12"/>
        <v>5</v>
      </c>
      <c r="BP15" s="128">
        <f t="shared" si="12"/>
        <v>5</v>
      </c>
      <c r="BQ15" s="128">
        <f t="shared" si="12"/>
        <v>5</v>
      </c>
      <c r="BR15" s="128">
        <f t="shared" si="12"/>
        <v>5</v>
      </c>
      <c r="BS15" s="128">
        <f t="shared" si="12"/>
        <v>5</v>
      </c>
      <c r="BT15" s="128">
        <f t="shared" si="12"/>
        <v>5</v>
      </c>
      <c r="BU15" s="128">
        <f t="shared" si="12"/>
        <v>5</v>
      </c>
      <c r="BV15" s="128">
        <f t="shared" ref="BV15:DA15" si="13">ROUNDUP(BV14/(Monate_Jahr/$E$15),0)*BV7</f>
        <v>5</v>
      </c>
      <c r="BW15" s="128">
        <f t="shared" si="13"/>
        <v>5</v>
      </c>
      <c r="BX15" s="128">
        <f t="shared" si="13"/>
        <v>6</v>
      </c>
      <c r="BY15" s="128">
        <f t="shared" si="13"/>
        <v>6</v>
      </c>
      <c r="BZ15" s="128">
        <f t="shared" si="13"/>
        <v>6</v>
      </c>
      <c r="CA15" s="128">
        <f t="shared" si="13"/>
        <v>6</v>
      </c>
      <c r="CB15" s="128">
        <f t="shared" si="13"/>
        <v>6</v>
      </c>
      <c r="CC15" s="128">
        <f t="shared" si="13"/>
        <v>6</v>
      </c>
      <c r="CD15" s="128">
        <f t="shared" si="13"/>
        <v>6</v>
      </c>
      <c r="CE15" s="128">
        <f t="shared" si="13"/>
        <v>6</v>
      </c>
      <c r="CF15" s="128">
        <f t="shared" si="13"/>
        <v>6</v>
      </c>
      <c r="CG15" s="128">
        <f t="shared" si="13"/>
        <v>6</v>
      </c>
      <c r="CH15" s="128">
        <f t="shared" si="13"/>
        <v>6</v>
      </c>
      <c r="CI15" s="128">
        <f t="shared" si="13"/>
        <v>6</v>
      </c>
      <c r="CJ15" s="128">
        <f t="shared" si="13"/>
        <v>0</v>
      </c>
      <c r="CK15" s="128">
        <f t="shared" si="13"/>
        <v>0</v>
      </c>
      <c r="CL15" s="128">
        <f t="shared" si="13"/>
        <v>0</v>
      </c>
      <c r="CM15" s="128">
        <f t="shared" si="13"/>
        <v>0</v>
      </c>
      <c r="CN15" s="128">
        <f t="shared" si="13"/>
        <v>0</v>
      </c>
      <c r="CO15" s="128">
        <f t="shared" si="13"/>
        <v>0</v>
      </c>
      <c r="CP15" s="128">
        <f t="shared" si="13"/>
        <v>0</v>
      </c>
      <c r="CQ15" s="128">
        <f t="shared" si="13"/>
        <v>0</v>
      </c>
      <c r="CR15" s="128">
        <f t="shared" si="13"/>
        <v>0</v>
      </c>
      <c r="CS15" s="128">
        <f t="shared" si="13"/>
        <v>0</v>
      </c>
      <c r="CT15" s="128">
        <f t="shared" si="13"/>
        <v>0</v>
      </c>
      <c r="CU15" s="128">
        <f t="shared" si="13"/>
        <v>0</v>
      </c>
      <c r="CV15" s="128">
        <f t="shared" si="13"/>
        <v>0</v>
      </c>
      <c r="CW15" s="128">
        <f t="shared" si="13"/>
        <v>0</v>
      </c>
      <c r="CX15" s="128">
        <f t="shared" si="13"/>
        <v>0</v>
      </c>
      <c r="CY15" s="128">
        <f t="shared" si="13"/>
        <v>0</v>
      </c>
      <c r="CZ15" s="128">
        <f t="shared" si="13"/>
        <v>0</v>
      </c>
      <c r="DA15" s="128">
        <f t="shared" si="13"/>
        <v>0</v>
      </c>
      <c r="DB15" s="128">
        <f t="shared" ref="DB15:DY15" si="14">ROUNDUP(DB14/(Monate_Jahr/$E$15),0)*DB7</f>
        <v>0</v>
      </c>
      <c r="DC15" s="128">
        <f t="shared" si="14"/>
        <v>0</v>
      </c>
      <c r="DD15" s="128">
        <f t="shared" si="14"/>
        <v>0</v>
      </c>
      <c r="DE15" s="128">
        <f t="shared" si="14"/>
        <v>0</v>
      </c>
      <c r="DF15" s="128">
        <f t="shared" si="14"/>
        <v>0</v>
      </c>
      <c r="DG15" s="128">
        <f t="shared" si="14"/>
        <v>0</v>
      </c>
      <c r="DH15" s="128">
        <f t="shared" si="14"/>
        <v>0</v>
      </c>
      <c r="DI15" s="128">
        <f t="shared" si="14"/>
        <v>0</v>
      </c>
      <c r="DJ15" s="128">
        <f t="shared" si="14"/>
        <v>0</v>
      </c>
      <c r="DK15" s="128">
        <f t="shared" si="14"/>
        <v>0</v>
      </c>
      <c r="DL15" s="128">
        <f t="shared" si="14"/>
        <v>0</v>
      </c>
      <c r="DM15" s="128">
        <f t="shared" si="14"/>
        <v>0</v>
      </c>
      <c r="DN15" s="128">
        <f t="shared" si="14"/>
        <v>0</v>
      </c>
      <c r="DO15" s="128">
        <f t="shared" si="14"/>
        <v>0</v>
      </c>
      <c r="DP15" s="128">
        <f t="shared" si="14"/>
        <v>0</v>
      </c>
      <c r="DQ15" s="128">
        <f t="shared" si="14"/>
        <v>0</v>
      </c>
      <c r="DR15" s="128">
        <f t="shared" si="14"/>
        <v>0</v>
      </c>
      <c r="DS15" s="128">
        <f t="shared" si="14"/>
        <v>0</v>
      </c>
      <c r="DT15" s="128">
        <f t="shared" si="14"/>
        <v>0</v>
      </c>
      <c r="DU15" s="128">
        <f t="shared" si="14"/>
        <v>0</v>
      </c>
      <c r="DV15" s="128">
        <f t="shared" si="14"/>
        <v>0</v>
      </c>
      <c r="DW15" s="128">
        <f t="shared" si="14"/>
        <v>0</v>
      </c>
      <c r="DX15" s="128">
        <f t="shared" si="14"/>
        <v>0</v>
      </c>
      <c r="DY15" s="128">
        <f t="shared" si="14"/>
        <v>0</v>
      </c>
    </row>
    <row r="16" spans="1:156" s="137" customFormat="1">
      <c r="A16" s="139"/>
      <c r="B16" s="139"/>
      <c r="C16" s="139"/>
      <c r="D16" s="8"/>
      <c r="E16" s="139"/>
    </row>
  </sheetData>
  <conditionalFormatting sqref="J6">
    <cfRule type="cellIs" dxfId="47" priority="37" stopIfTrue="1" operator="equal">
      <formula>1</formula>
    </cfRule>
  </conditionalFormatting>
  <conditionalFormatting sqref="J7">
    <cfRule type="cellIs" dxfId="46" priority="36" stopIfTrue="1" operator="equal">
      <formula>1</formula>
    </cfRule>
  </conditionalFormatting>
  <conditionalFormatting sqref="K6:L6">
    <cfRule type="cellIs" dxfId="45" priority="23" stopIfTrue="1" operator="equal">
      <formula>1</formula>
    </cfRule>
  </conditionalFormatting>
  <conditionalFormatting sqref="K7:L7">
    <cfRule type="cellIs" dxfId="44" priority="22" stopIfTrue="1" operator="equal">
      <formula>1</formula>
    </cfRule>
  </conditionalFormatting>
  <conditionalFormatting sqref="CH4:DY4">
    <cfRule type="expression" dxfId="43" priority="8" stopIfTrue="1">
      <formula>CH$6=1</formula>
    </cfRule>
    <cfRule type="expression" dxfId="42" priority="9" stopIfTrue="1">
      <formula>CH$7=1</formula>
    </cfRule>
  </conditionalFormatting>
  <conditionalFormatting sqref="J4:L4">
    <cfRule type="expression" dxfId="41" priority="16" stopIfTrue="1">
      <formula>J$6=1</formula>
    </cfRule>
    <cfRule type="expression" dxfId="40" priority="17" stopIfTrue="1">
      <formula>J$7=1</formula>
    </cfRule>
  </conditionalFormatting>
  <conditionalFormatting sqref="M6:CG6">
    <cfRule type="cellIs" dxfId="39" priority="15" stopIfTrue="1" operator="equal">
      <formula>1</formula>
    </cfRule>
  </conditionalFormatting>
  <conditionalFormatting sqref="M7:CG7">
    <cfRule type="cellIs" dxfId="38" priority="14" stopIfTrue="1" operator="equal">
      <formula>1</formula>
    </cfRule>
  </conditionalFormatting>
  <conditionalFormatting sqref="M4:CG4 N5:O5">
    <cfRule type="expression" dxfId="37" priority="12" stopIfTrue="1">
      <formula>M$6=1</formula>
    </cfRule>
    <cfRule type="expression" dxfId="36" priority="13" stopIfTrue="1">
      <formula>M$7=1</formula>
    </cfRule>
  </conditionalFormatting>
  <conditionalFormatting sqref="CH6:DY6">
    <cfRule type="cellIs" dxfId="35" priority="11" stopIfTrue="1" operator="equal">
      <formula>1</formula>
    </cfRule>
  </conditionalFormatting>
  <conditionalFormatting sqref="CH7:DY7">
    <cfRule type="cellIs" dxfId="34" priority="10" stopIfTrue="1" operator="equal">
      <formula>1</formula>
    </cfRule>
  </conditionalFormatting>
  <conditionalFormatting sqref="J5:M5">
    <cfRule type="expression" dxfId="33" priority="6" stopIfTrue="1">
      <formula>J$6=1</formula>
    </cfRule>
    <cfRule type="expression" dxfId="32" priority="7" stopIfTrue="1">
      <formula>J$7=1</formula>
    </cfRule>
  </conditionalFormatting>
  <conditionalFormatting sqref="P5:DY5">
    <cfRule type="expression" dxfId="31" priority="4" stopIfTrue="1">
      <formula>P$6=1</formula>
    </cfRule>
    <cfRule type="expression" dxfId="30" priority="5" stopIfTrue="1">
      <formula>P$7=1</formula>
    </cfRule>
  </conditionalFormatting>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3">
    <tabColor theme="0" tint="-0.249977111117893"/>
  </sheetPr>
  <dimension ref="A1:S88"/>
  <sheetViews>
    <sheetView showGridLines="0" workbookViewId="0">
      <selection activeCell="D22" sqref="D22"/>
    </sheetView>
  </sheetViews>
  <sheetFormatPr baseColWidth="10" defaultColWidth="0" defaultRowHeight="12.75"/>
  <cols>
    <col min="1" max="1" width="4.7109375" style="146" customWidth="1"/>
    <col min="2" max="2" width="32.28515625" style="146" customWidth="1"/>
    <col min="3" max="3" width="11.42578125" style="146" customWidth="1"/>
    <col min="4" max="4" width="21.5703125" style="146" customWidth="1"/>
    <col min="5" max="5" width="15.85546875" style="146" customWidth="1"/>
    <col min="6" max="6" width="12.7109375" style="146" customWidth="1"/>
    <col min="7" max="9" width="11.42578125" style="146" customWidth="1"/>
    <col min="10" max="10" width="31.5703125" style="146" customWidth="1"/>
    <col min="11" max="11" width="11.42578125" style="146" customWidth="1"/>
    <col min="12" max="12" width="13.28515625" style="146" customWidth="1"/>
    <col min="13" max="19" width="0" style="146" hidden="1" customWidth="1"/>
    <col min="20" max="16384" width="11.42578125" style="146" hidden="1"/>
  </cols>
  <sheetData>
    <row r="1" spans="1:12" ht="20.25">
      <c r="A1" s="43"/>
      <c r="B1" s="43" t="s">
        <v>184</v>
      </c>
      <c r="C1" s="43"/>
      <c r="D1" s="43"/>
      <c r="E1" s="43"/>
      <c r="F1" s="43"/>
      <c r="G1" s="43"/>
      <c r="H1" s="43"/>
      <c r="I1" s="43"/>
      <c r="J1" s="43"/>
      <c r="K1" s="43"/>
      <c r="L1" s="43"/>
    </row>
    <row r="3" spans="1:12" ht="24" thickBot="1">
      <c r="A3" s="40"/>
      <c r="B3" s="40" t="s">
        <v>4</v>
      </c>
      <c r="C3" s="1"/>
      <c r="D3" s="40"/>
      <c r="E3" s="40"/>
      <c r="F3" s="40"/>
      <c r="G3" s="40"/>
      <c r="H3" s="1"/>
      <c r="I3" s="1"/>
      <c r="J3" s="1"/>
      <c r="K3" s="1"/>
      <c r="L3" s="1"/>
    </row>
    <row r="4" spans="1:12">
      <c r="B4" s="146" t="s">
        <v>67</v>
      </c>
      <c r="D4" s="11" t="s">
        <v>68</v>
      </c>
    </row>
    <row r="6" spans="1:12">
      <c r="B6" s="146" t="s">
        <v>7</v>
      </c>
      <c r="D6" s="48">
        <v>100</v>
      </c>
    </row>
    <row r="7" spans="1:12">
      <c r="B7" s="146" t="s">
        <v>34</v>
      </c>
      <c r="D7" s="15">
        <v>100</v>
      </c>
    </row>
    <row r="8" spans="1:12">
      <c r="B8" s="146" t="s">
        <v>33</v>
      </c>
      <c r="D8" s="17">
        <v>100</v>
      </c>
    </row>
    <row r="9" spans="1:12">
      <c r="B9" s="146" t="s">
        <v>8</v>
      </c>
      <c r="D9" s="18" t="s">
        <v>79</v>
      </c>
    </row>
    <row r="10" spans="1:12">
      <c r="B10" s="146" t="s">
        <v>9</v>
      </c>
      <c r="D10" s="19">
        <v>100</v>
      </c>
    </row>
    <row r="11" spans="1:12">
      <c r="B11" s="146" t="s">
        <v>10</v>
      </c>
      <c r="D11" s="21"/>
    </row>
    <row r="12" spans="1:12">
      <c r="B12" s="146" t="s">
        <v>185</v>
      </c>
      <c r="D12" s="147">
        <v>100</v>
      </c>
    </row>
    <row r="13" spans="1:12">
      <c r="B13" s="146" t="s">
        <v>186</v>
      </c>
      <c r="D13" s="22">
        <v>1</v>
      </c>
    </row>
    <row r="14" spans="1:12">
      <c r="D14" s="29">
        <v>1</v>
      </c>
      <c r="E14" s="146" t="s">
        <v>69</v>
      </c>
    </row>
    <row r="15" spans="1:12">
      <c r="D15" s="30">
        <v>1</v>
      </c>
      <c r="E15" s="146" t="s">
        <v>69</v>
      </c>
    </row>
    <row r="16" spans="1:12">
      <c r="D16" s="30">
        <v>1</v>
      </c>
      <c r="E16" s="146" t="s">
        <v>69</v>
      </c>
    </row>
    <row r="17" spans="1:12">
      <c r="D17" s="22">
        <v>1</v>
      </c>
      <c r="E17" s="146" t="s">
        <v>69</v>
      </c>
    </row>
    <row r="19" spans="1:12" ht="24" thickBot="1">
      <c r="A19" s="40"/>
      <c r="B19" s="40" t="s">
        <v>187</v>
      </c>
      <c r="C19" s="1"/>
      <c r="D19" s="40"/>
      <c r="E19" s="40"/>
      <c r="F19" s="40"/>
      <c r="G19" s="40"/>
      <c r="H19" s="1"/>
      <c r="I19" s="1"/>
      <c r="J19" s="1"/>
      <c r="K19" s="1"/>
      <c r="L19" s="1"/>
    </row>
    <row r="20" spans="1:12">
      <c r="B20" s="146" t="s">
        <v>87</v>
      </c>
      <c r="D20" s="36" t="s">
        <v>56</v>
      </c>
    </row>
    <row r="21" spans="1:12">
      <c r="D21" s="35"/>
      <c r="E21" s="35"/>
      <c r="F21" s="35"/>
    </row>
    <row r="22" spans="1:12">
      <c r="B22" s="146" t="s">
        <v>90</v>
      </c>
      <c r="D22" s="49">
        <v>0</v>
      </c>
      <c r="E22" s="146" t="s">
        <v>69</v>
      </c>
    </row>
    <row r="23" spans="1:12">
      <c r="B23" s="146" t="s">
        <v>91</v>
      </c>
      <c r="D23" s="31">
        <v>1</v>
      </c>
      <c r="E23" s="146" t="s">
        <v>69</v>
      </c>
    </row>
    <row r="25" spans="1:12">
      <c r="B25" s="146" t="s">
        <v>88</v>
      </c>
      <c r="D25" s="34">
        <v>1</v>
      </c>
      <c r="E25" s="146" t="s">
        <v>69</v>
      </c>
    </row>
    <row r="26" spans="1:12">
      <c r="B26" s="146" t="s">
        <v>89</v>
      </c>
      <c r="D26" s="53">
        <v>1</v>
      </c>
      <c r="E26" s="146" t="s">
        <v>69</v>
      </c>
    </row>
    <row r="28" spans="1:12">
      <c r="D28" s="11" t="s">
        <v>168</v>
      </c>
    </row>
    <row r="29" spans="1:12">
      <c r="B29" s="146" t="s">
        <v>169</v>
      </c>
      <c r="C29" s="133"/>
      <c r="D29" s="135">
        <v>1</v>
      </c>
      <c r="E29" s="133" t="s">
        <v>166</v>
      </c>
      <c r="F29" s="146" t="s">
        <v>167</v>
      </c>
    </row>
    <row r="30" spans="1:12">
      <c r="B30" s="146" t="s">
        <v>170</v>
      </c>
      <c r="D30" s="136">
        <v>1</v>
      </c>
      <c r="E30" s="133" t="s">
        <v>165</v>
      </c>
      <c r="F30" s="146" t="s">
        <v>167</v>
      </c>
    </row>
    <row r="32" spans="1:12">
      <c r="B32" s="146" t="s">
        <v>171</v>
      </c>
      <c r="D32" s="134">
        <v>1</v>
      </c>
      <c r="E32" s="146" t="s">
        <v>69</v>
      </c>
    </row>
    <row r="34" spans="1:12">
      <c r="B34" s="146" t="s">
        <v>53</v>
      </c>
      <c r="D34" s="23" t="s">
        <v>71</v>
      </c>
    </row>
    <row r="35" spans="1:12">
      <c r="B35" s="146" t="s">
        <v>54</v>
      </c>
      <c r="D35" s="46" t="s">
        <v>70</v>
      </c>
    </row>
    <row r="36" spans="1:12">
      <c r="B36" s="146" t="s">
        <v>55</v>
      </c>
      <c r="D36" s="47" t="s">
        <v>72</v>
      </c>
    </row>
    <row r="37" spans="1:12">
      <c r="B37" s="146" t="s">
        <v>107</v>
      </c>
      <c r="D37" s="37" t="s">
        <v>108</v>
      </c>
    </row>
    <row r="39" spans="1:12">
      <c r="B39" s="146" t="s">
        <v>104</v>
      </c>
      <c r="D39" s="16">
        <v>1</v>
      </c>
    </row>
    <row r="40" spans="1:12">
      <c r="B40" s="146" t="s">
        <v>109</v>
      </c>
      <c r="D40" s="148">
        <v>43831</v>
      </c>
      <c r="F40" s="146" t="s">
        <v>174</v>
      </c>
    </row>
    <row r="41" spans="1:12">
      <c r="D41" s="16"/>
    </row>
    <row r="42" spans="1:12">
      <c r="D42" s="149" t="s">
        <v>188</v>
      </c>
      <c r="E42" s="11" t="s">
        <v>189</v>
      </c>
      <c r="F42" s="11" t="s">
        <v>190</v>
      </c>
    </row>
    <row r="43" spans="1:12">
      <c r="B43" s="146" t="s">
        <v>173</v>
      </c>
      <c r="D43" s="140">
        <v>1500</v>
      </c>
      <c r="E43" s="140">
        <v>0</v>
      </c>
      <c r="F43" s="140">
        <v>-1500</v>
      </c>
      <c r="H43" s="146" t="s">
        <v>174</v>
      </c>
    </row>
    <row r="44" spans="1:12">
      <c r="B44" s="146" t="s">
        <v>172</v>
      </c>
      <c r="D44" s="141">
        <v>0.25</v>
      </c>
      <c r="E44" s="141">
        <v>0</v>
      </c>
      <c r="F44" s="141">
        <v>-0.25</v>
      </c>
      <c r="H44" s="146" t="s">
        <v>174</v>
      </c>
    </row>
    <row r="45" spans="1:12">
      <c r="D45" s="4"/>
    </row>
    <row r="46" spans="1:12" ht="24" thickBot="1">
      <c r="A46" s="40"/>
      <c r="B46" s="40" t="s">
        <v>3</v>
      </c>
      <c r="C46" s="1"/>
      <c r="D46" s="40"/>
      <c r="E46" s="40"/>
      <c r="F46" s="40"/>
      <c r="G46" s="40"/>
      <c r="H46" s="1"/>
      <c r="I46" s="1"/>
      <c r="J46" s="1"/>
      <c r="K46" s="1"/>
      <c r="L46" s="1"/>
    </row>
    <row r="47" spans="1:12" ht="20.25">
      <c r="B47" s="2" t="s">
        <v>32</v>
      </c>
      <c r="H47" s="2" t="s">
        <v>63</v>
      </c>
    </row>
    <row r="48" spans="1:12" ht="20.25">
      <c r="B48" s="2"/>
      <c r="H48" s="2"/>
    </row>
    <row r="49" spans="1:12" ht="20.25">
      <c r="B49" s="146" t="s">
        <v>5</v>
      </c>
      <c r="D49" s="8" t="s">
        <v>6</v>
      </c>
      <c r="H49" s="146" t="s">
        <v>80</v>
      </c>
      <c r="J49" s="43" t="s">
        <v>76</v>
      </c>
    </row>
    <row r="50" spans="1:12" ht="18">
      <c r="B50" s="3"/>
      <c r="H50" s="146" t="s">
        <v>81</v>
      </c>
      <c r="J50" s="44" t="s">
        <v>77</v>
      </c>
    </row>
    <row r="51" spans="1:12" ht="15">
      <c r="B51" s="146" t="s">
        <v>103</v>
      </c>
      <c r="D51" s="7">
        <v>100</v>
      </c>
      <c r="H51" s="146" t="s">
        <v>82</v>
      </c>
      <c r="J51" s="45" t="s">
        <v>78</v>
      </c>
    </row>
    <row r="53" spans="1:12">
      <c r="B53" s="146" t="s">
        <v>31</v>
      </c>
      <c r="D53" s="10">
        <v>100</v>
      </c>
    </row>
    <row r="55" spans="1:12" ht="20.25">
      <c r="B55" s="146" t="s">
        <v>30</v>
      </c>
      <c r="D55" s="12">
        <v>100</v>
      </c>
      <c r="H55" s="2" t="s">
        <v>125</v>
      </c>
    </row>
    <row r="57" spans="1:12" ht="24" thickBot="1">
      <c r="B57" s="146" t="s">
        <v>29</v>
      </c>
      <c r="D57" s="13">
        <v>100</v>
      </c>
      <c r="H57" s="146" t="s">
        <v>62</v>
      </c>
      <c r="J57" s="1" t="s">
        <v>83</v>
      </c>
    </row>
    <row r="59" spans="1:12" ht="21" thickBot="1">
      <c r="B59" s="146" t="s">
        <v>28</v>
      </c>
      <c r="D59" s="14">
        <v>100</v>
      </c>
      <c r="H59" s="146" t="s">
        <v>64</v>
      </c>
      <c r="J59" s="2" t="s">
        <v>84</v>
      </c>
    </row>
    <row r="60" spans="1:12" ht="15.75" thickTop="1">
      <c r="H60" s="146" t="s">
        <v>65</v>
      </c>
      <c r="J60" s="3" t="s">
        <v>85</v>
      </c>
    </row>
    <row r="61" spans="1:12" ht="14.25">
      <c r="H61" s="146" t="s">
        <v>66</v>
      </c>
      <c r="J61" s="9" t="s">
        <v>86</v>
      </c>
    </row>
    <row r="63" spans="1:12" ht="24" thickBot="1">
      <c r="A63" s="40"/>
      <c r="B63" s="40" t="s">
        <v>191</v>
      </c>
      <c r="C63" s="1"/>
      <c r="D63" s="40"/>
      <c r="E63" s="40"/>
      <c r="F63" s="40"/>
      <c r="G63" s="40"/>
      <c r="H63" s="40"/>
      <c r="I63" s="40"/>
      <c r="J63" s="40"/>
      <c r="K63" s="40"/>
      <c r="L63" s="40"/>
    </row>
    <row r="64" spans="1:12" ht="20.25">
      <c r="B64" s="2" t="s">
        <v>17</v>
      </c>
      <c r="E64" s="3" t="s">
        <v>2</v>
      </c>
      <c r="H64" s="2" t="s">
        <v>192</v>
      </c>
      <c r="L64" s="3"/>
    </row>
    <row r="65" spans="2:12" ht="15">
      <c r="B65" s="146" t="s">
        <v>18</v>
      </c>
      <c r="D65" s="6">
        <v>365</v>
      </c>
      <c r="E65" s="146" t="s">
        <v>35</v>
      </c>
      <c r="J65" s="11" t="s">
        <v>135</v>
      </c>
      <c r="K65" s="11" t="s">
        <v>148</v>
      </c>
      <c r="L65" s="3" t="s">
        <v>2</v>
      </c>
    </row>
    <row r="66" spans="2:12">
      <c r="B66" s="146" t="s">
        <v>36</v>
      </c>
      <c r="D66" s="6">
        <v>12</v>
      </c>
      <c r="E66" s="146" t="s">
        <v>37</v>
      </c>
      <c r="J66" s="15" t="s">
        <v>136</v>
      </c>
      <c r="K66" s="123">
        <v>1</v>
      </c>
      <c r="L66" s="146" t="s">
        <v>135</v>
      </c>
    </row>
    <row r="67" spans="2:12">
      <c r="B67" s="146" t="s">
        <v>20</v>
      </c>
      <c r="D67" s="6">
        <v>4</v>
      </c>
      <c r="E67" s="146" t="s">
        <v>38</v>
      </c>
      <c r="J67" s="15" t="s">
        <v>137</v>
      </c>
      <c r="K67" s="123">
        <v>2</v>
      </c>
    </row>
    <row r="68" spans="2:12">
      <c r="B68" s="146" t="s">
        <v>19</v>
      </c>
      <c r="D68" s="6">
        <v>3</v>
      </c>
      <c r="E68" s="146" t="s">
        <v>39</v>
      </c>
      <c r="J68" s="15" t="s">
        <v>138</v>
      </c>
      <c r="K68" s="123">
        <v>3</v>
      </c>
    </row>
    <row r="69" spans="2:12">
      <c r="D69" s="4"/>
      <c r="J69" s="15" t="s">
        <v>139</v>
      </c>
      <c r="K69" s="123">
        <v>4</v>
      </c>
    </row>
    <row r="70" spans="2:12">
      <c r="B70" s="146" t="s">
        <v>25</v>
      </c>
      <c r="D70" s="5">
        <v>1.0000000000000001E-5</v>
      </c>
      <c r="E70" s="146" t="s">
        <v>106</v>
      </c>
      <c r="J70" s="15" t="s">
        <v>140</v>
      </c>
      <c r="K70" s="123">
        <v>5</v>
      </c>
    </row>
    <row r="71" spans="2:12">
      <c r="B71" s="146" t="s">
        <v>26</v>
      </c>
      <c r="D71" s="6">
        <v>1000</v>
      </c>
      <c r="E71" s="146" t="s">
        <v>26</v>
      </c>
      <c r="J71" s="15" t="s">
        <v>141</v>
      </c>
      <c r="K71" s="123">
        <v>6</v>
      </c>
    </row>
    <row r="72" spans="2:12">
      <c r="B72" s="146" t="s">
        <v>0</v>
      </c>
      <c r="D72" s="6">
        <v>1000000</v>
      </c>
      <c r="E72" s="146" t="s">
        <v>0</v>
      </c>
      <c r="J72" s="15" t="s">
        <v>142</v>
      </c>
      <c r="K72" s="123">
        <v>7</v>
      </c>
    </row>
    <row r="73" spans="2:12">
      <c r="B73" s="146" t="s">
        <v>40</v>
      </c>
      <c r="D73" s="6">
        <v>1000000000</v>
      </c>
      <c r="E73" s="146" t="s">
        <v>40</v>
      </c>
      <c r="J73" s="15" t="s">
        <v>143</v>
      </c>
      <c r="K73" s="123">
        <v>8</v>
      </c>
    </row>
    <row r="74" spans="2:12">
      <c r="B74" s="146" t="s">
        <v>124</v>
      </c>
      <c r="D74" s="5">
        <v>9.9999999999999995E-8</v>
      </c>
      <c r="E74" s="146" t="s">
        <v>27</v>
      </c>
      <c r="J74" s="15" t="s">
        <v>144</v>
      </c>
      <c r="K74" s="123">
        <v>9</v>
      </c>
    </row>
    <row r="75" spans="2:12">
      <c r="J75" s="15" t="s">
        <v>145</v>
      </c>
      <c r="K75" s="123">
        <v>10</v>
      </c>
    </row>
    <row r="76" spans="2:12">
      <c r="J76" s="15" t="s">
        <v>146</v>
      </c>
      <c r="K76" s="123">
        <v>11</v>
      </c>
    </row>
    <row r="77" spans="2:12">
      <c r="J77" s="15" t="s">
        <v>147</v>
      </c>
      <c r="K77" s="123">
        <v>12</v>
      </c>
    </row>
    <row r="78" spans="2:12" ht="20.25">
      <c r="B78" s="2" t="s">
        <v>11</v>
      </c>
      <c r="D78" s="4"/>
    </row>
    <row r="79" spans="2:12" ht="15">
      <c r="B79" s="146" t="s">
        <v>41</v>
      </c>
      <c r="C79" s="24"/>
      <c r="D79" s="26" t="s">
        <v>1</v>
      </c>
      <c r="E79" s="146" t="s">
        <v>51</v>
      </c>
      <c r="J79" s="11" t="s">
        <v>134</v>
      </c>
      <c r="K79" s="11" t="s">
        <v>148</v>
      </c>
      <c r="L79" s="3" t="s">
        <v>2</v>
      </c>
    </row>
    <row r="80" spans="2:12">
      <c r="B80" s="146" t="s">
        <v>42</v>
      </c>
      <c r="C80" s="24"/>
      <c r="D80" s="26" t="s">
        <v>12</v>
      </c>
      <c r="E80" s="146" t="s">
        <v>52</v>
      </c>
      <c r="J80" s="15" t="s">
        <v>135</v>
      </c>
      <c r="K80" s="123">
        <v>1</v>
      </c>
      <c r="L80" s="146" t="s">
        <v>134</v>
      </c>
    </row>
    <row r="81" spans="2:11">
      <c r="B81" s="146" t="s">
        <v>43</v>
      </c>
      <c r="C81" s="25"/>
      <c r="D81" s="27" t="s">
        <v>13</v>
      </c>
      <c r="E81" s="146" t="s">
        <v>47</v>
      </c>
      <c r="J81" s="15" t="s">
        <v>161</v>
      </c>
      <c r="K81" s="123">
        <v>3</v>
      </c>
    </row>
    <row r="82" spans="2:11">
      <c r="B82" s="146" t="s">
        <v>44</v>
      </c>
      <c r="C82" s="25"/>
      <c r="D82" s="27" t="s">
        <v>16</v>
      </c>
      <c r="E82" s="146" t="s">
        <v>48</v>
      </c>
      <c r="J82" s="15" t="s">
        <v>162</v>
      </c>
      <c r="K82" s="123">
        <v>6</v>
      </c>
    </row>
    <row r="83" spans="2:11">
      <c r="B83" s="146" t="s">
        <v>45</v>
      </c>
      <c r="C83" s="25"/>
      <c r="D83" s="28" t="s">
        <v>15</v>
      </c>
      <c r="E83" s="146" t="s">
        <v>49</v>
      </c>
      <c r="J83" s="15" t="s">
        <v>163</v>
      </c>
      <c r="K83" s="123">
        <v>12</v>
      </c>
    </row>
    <row r="84" spans="2:11">
      <c r="B84" s="146" t="s">
        <v>46</v>
      </c>
      <c r="C84" s="25"/>
      <c r="D84" s="28" t="s">
        <v>14</v>
      </c>
      <c r="E84" s="146" t="s">
        <v>50</v>
      </c>
    </row>
    <row r="85" spans="2:11">
      <c r="C85" s="25"/>
    </row>
    <row r="86" spans="2:11">
      <c r="D86" s="33">
        <v>1</v>
      </c>
    </row>
    <row r="87" spans="2:11" ht="20.25">
      <c r="B87" s="146" t="s">
        <v>193</v>
      </c>
      <c r="D87" s="32" t="str">
        <f>IF(D86=1,Pf_unt_ja,Pf_unt_nein)</f>
        <v>▼</v>
      </c>
      <c r="E87" s="146" t="s">
        <v>105</v>
      </c>
    </row>
    <row r="88" spans="2:11">
      <c r="B88" s="146" t="s">
        <v>194</v>
      </c>
    </row>
  </sheetData>
  <conditionalFormatting sqref="D22">
    <cfRule type="cellIs" dxfId="29" priority="12" operator="notEqual">
      <formula>0</formula>
    </cfRule>
  </conditionalFormatting>
  <conditionalFormatting sqref="D14">
    <cfRule type="cellIs" dxfId="28" priority="11" stopIfTrue="1" operator="equal">
      <formula>1</formula>
    </cfRule>
  </conditionalFormatting>
  <conditionalFormatting sqref="D15">
    <cfRule type="cellIs" dxfId="27" priority="10" stopIfTrue="1" operator="equal">
      <formula>1</formula>
    </cfRule>
  </conditionalFormatting>
  <conditionalFormatting sqref="D16">
    <cfRule type="cellIs" dxfId="26" priority="9" stopIfTrue="1" operator="equal">
      <formula>1</formula>
    </cfRule>
  </conditionalFormatting>
  <conditionalFormatting sqref="D17:D18">
    <cfRule type="cellIs" dxfId="25" priority="8" stopIfTrue="1" operator="equal">
      <formula>1</formula>
    </cfRule>
  </conditionalFormatting>
  <conditionalFormatting sqref="D23">
    <cfRule type="cellIs" dxfId="24" priority="7" operator="notEqual">
      <formula>0</formula>
    </cfRule>
  </conditionalFormatting>
  <conditionalFormatting sqref="D87">
    <cfRule type="cellIs" dxfId="23" priority="6" stopIfTrue="1" operator="equal">
      <formula>Pf_unt_ja</formula>
    </cfRule>
  </conditionalFormatting>
  <conditionalFormatting sqref="D25">
    <cfRule type="cellIs" dxfId="22" priority="5" stopIfTrue="1" operator="equal">
      <formula>1</formula>
    </cfRule>
  </conditionalFormatting>
  <conditionalFormatting sqref="D26">
    <cfRule type="cellIs" dxfId="21" priority="4" stopIfTrue="1" operator="equal">
      <formula>1</formula>
    </cfRule>
  </conditionalFormatting>
  <conditionalFormatting sqref="D32">
    <cfRule type="expression" dxfId="20" priority="3" stopIfTrue="1">
      <formula>D32=1</formula>
    </cfRule>
  </conditionalFormatting>
  <conditionalFormatting sqref="D40">
    <cfRule type="expression" dxfId="19" priority="1" stopIfTrue="1">
      <formula>F$6=1</formula>
    </cfRule>
    <cfRule type="expression" dxfId="18" priority="2" stopIfTrue="1">
      <formula>F$7=1</formula>
    </cfRule>
  </conditionalFormatting>
  <dataValidations disablePrompts="1" count="1">
    <dataValidation type="list" allowBlank="1" showInputMessage="1" showErrorMessage="1" sqref="D29:D30" xr:uid="{00000000-0002-0000-0500-000000000000}">
      <formula1>"1,0"</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A16"/>
  <sheetViews>
    <sheetView showGridLines="0" workbookViewId="0">
      <selection activeCell="D1" sqref="D1"/>
    </sheetView>
  </sheetViews>
  <sheetFormatPr baseColWidth="10" defaultColWidth="0" defaultRowHeight="12.75"/>
  <cols>
    <col min="1" max="2" width="4.140625" style="146" customWidth="1"/>
    <col min="3" max="3" width="49.42578125" style="146" customWidth="1"/>
    <col min="4" max="5" width="13" style="146" customWidth="1"/>
    <col min="6" max="8" width="5.85546875" style="146" customWidth="1"/>
    <col min="9" max="129" width="11.42578125" style="146" customWidth="1"/>
    <col min="130" max="157" width="0" style="146" hidden="1" customWidth="1"/>
    <col min="158" max="16384" width="11.42578125" style="146" hidden="1"/>
  </cols>
  <sheetData>
    <row r="1" spans="1:129" ht="20.25">
      <c r="A1" s="43" t="s">
        <v>150</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row>
    <row r="2" spans="1:129" ht="15">
      <c r="A2" s="42"/>
      <c r="B2" s="42"/>
      <c r="C2" s="3" t="str">
        <f>Timing!C2</f>
        <v>Modell: Projektfinanzierung</v>
      </c>
      <c r="D2" s="36"/>
      <c r="E2" s="36"/>
      <c r="F2" s="36"/>
      <c r="G2" s="36"/>
      <c r="H2" s="36"/>
      <c r="I2" s="36"/>
      <c r="J2" s="36"/>
    </row>
    <row r="3" spans="1:129" ht="20.25">
      <c r="A3" s="38"/>
      <c r="B3" s="42"/>
      <c r="C3" s="3"/>
      <c r="D3" s="36"/>
      <c r="E3" s="36"/>
      <c r="F3" s="42"/>
      <c r="G3" s="116"/>
      <c r="H3" s="116"/>
      <c r="I3" s="117"/>
      <c r="J3" s="115"/>
      <c r="L3" s="115"/>
      <c r="N3" s="115"/>
      <c r="P3" s="115"/>
      <c r="R3" s="115"/>
      <c r="T3" s="115"/>
      <c r="V3" s="115"/>
      <c r="X3" s="115"/>
      <c r="Z3" s="115"/>
      <c r="AB3" s="115"/>
      <c r="AD3" s="115"/>
      <c r="AF3" s="115"/>
      <c r="AH3" s="115"/>
      <c r="AJ3" s="115"/>
      <c r="AL3" s="115"/>
      <c r="AN3" s="115"/>
      <c r="AP3" s="115"/>
      <c r="AR3" s="115"/>
      <c r="AT3" s="115"/>
      <c r="AV3" s="115"/>
      <c r="AX3" s="115"/>
      <c r="AZ3" s="115"/>
      <c r="BB3" s="115"/>
      <c r="BD3" s="115"/>
      <c r="BF3" s="115"/>
      <c r="BH3" s="115"/>
      <c r="BJ3" s="115"/>
      <c r="BL3" s="115"/>
      <c r="BN3" s="115"/>
      <c r="BP3" s="115"/>
      <c r="BR3" s="115"/>
      <c r="BT3" s="115"/>
      <c r="BV3" s="115"/>
      <c r="BX3" s="115"/>
      <c r="BZ3" s="115"/>
      <c r="CB3" s="115"/>
      <c r="CD3" s="115"/>
      <c r="CF3" s="115"/>
      <c r="CH3" s="115"/>
      <c r="CJ3" s="115"/>
      <c r="CL3" s="115"/>
      <c r="CN3" s="115"/>
      <c r="CP3" s="115"/>
      <c r="CR3" s="115"/>
      <c r="CT3" s="115"/>
      <c r="CV3" s="115"/>
      <c r="CX3" s="115"/>
      <c r="CZ3" s="115"/>
      <c r="DB3" s="115"/>
      <c r="DD3" s="115"/>
      <c r="DF3" s="115"/>
      <c r="DH3" s="115"/>
      <c r="DJ3" s="115"/>
      <c r="DL3" s="115"/>
      <c r="DN3" s="115"/>
      <c r="DP3" s="115"/>
      <c r="DR3" s="115"/>
      <c r="DT3" s="115"/>
      <c r="DV3" s="115"/>
      <c r="DX3" s="115"/>
    </row>
    <row r="4" spans="1:129" ht="15" customHeight="1">
      <c r="A4" s="38"/>
      <c r="B4" s="118"/>
      <c r="C4" s="119" t="str">
        <f>Timing!C4</f>
        <v>Start der Periode</v>
      </c>
      <c r="D4" s="120"/>
      <c r="E4" s="120"/>
      <c r="F4" s="120"/>
      <c r="G4" s="121"/>
      <c r="H4" s="117"/>
      <c r="I4" s="117"/>
      <c r="J4" s="127">
        <f>Timing!J4</f>
        <v>41821</v>
      </c>
      <c r="K4" s="127">
        <f>Timing!K4</f>
        <v>41852</v>
      </c>
      <c r="L4" s="127">
        <f>Timing!L4</f>
        <v>41883</v>
      </c>
      <c r="M4" s="127">
        <f>Timing!M4</f>
        <v>41913</v>
      </c>
      <c r="N4" s="127">
        <f>Timing!N4</f>
        <v>41944</v>
      </c>
      <c r="O4" s="127">
        <f>Timing!O4</f>
        <v>41974</v>
      </c>
      <c r="P4" s="127">
        <f>Timing!P4</f>
        <v>42005</v>
      </c>
      <c r="Q4" s="127">
        <f>Timing!Q4</f>
        <v>42036</v>
      </c>
      <c r="R4" s="127">
        <f>Timing!R4</f>
        <v>42064</v>
      </c>
      <c r="S4" s="127">
        <f>Timing!S4</f>
        <v>42095</v>
      </c>
      <c r="T4" s="127">
        <f>Timing!T4</f>
        <v>42125</v>
      </c>
      <c r="U4" s="127">
        <f>Timing!U4</f>
        <v>42156</v>
      </c>
      <c r="V4" s="127">
        <f>Timing!V4</f>
        <v>42186</v>
      </c>
      <c r="W4" s="127">
        <f>Timing!W4</f>
        <v>42217</v>
      </c>
      <c r="X4" s="127">
        <f>Timing!X4</f>
        <v>42248</v>
      </c>
      <c r="Y4" s="127">
        <f>Timing!Y4</f>
        <v>42278</v>
      </c>
      <c r="Z4" s="127">
        <f>Timing!Z4</f>
        <v>42309</v>
      </c>
      <c r="AA4" s="127">
        <f>Timing!AA4</f>
        <v>42339</v>
      </c>
      <c r="AB4" s="127">
        <f>Timing!AB4</f>
        <v>42370</v>
      </c>
      <c r="AC4" s="127">
        <f>Timing!AC4</f>
        <v>42401</v>
      </c>
      <c r="AD4" s="127">
        <f>Timing!AD4</f>
        <v>42430</v>
      </c>
      <c r="AE4" s="127">
        <f>Timing!AE4</f>
        <v>42461</v>
      </c>
      <c r="AF4" s="127">
        <f>Timing!AF4</f>
        <v>42491</v>
      </c>
      <c r="AG4" s="127">
        <f>Timing!AG4</f>
        <v>42522</v>
      </c>
      <c r="AH4" s="127">
        <f>Timing!AH4</f>
        <v>42552</v>
      </c>
      <c r="AI4" s="127">
        <f>Timing!AI4</f>
        <v>42583</v>
      </c>
      <c r="AJ4" s="127">
        <f>Timing!AJ4</f>
        <v>42614</v>
      </c>
      <c r="AK4" s="127">
        <f>Timing!AK4</f>
        <v>42644</v>
      </c>
      <c r="AL4" s="127">
        <f>Timing!AL4</f>
        <v>42675</v>
      </c>
      <c r="AM4" s="127">
        <f>Timing!AM4</f>
        <v>42705</v>
      </c>
      <c r="AN4" s="127">
        <f>Timing!AN4</f>
        <v>42736</v>
      </c>
      <c r="AO4" s="127">
        <f>Timing!AO4</f>
        <v>42767</v>
      </c>
      <c r="AP4" s="127">
        <f>Timing!AP4</f>
        <v>42795</v>
      </c>
      <c r="AQ4" s="127">
        <f>Timing!AQ4</f>
        <v>42826</v>
      </c>
      <c r="AR4" s="127">
        <f>Timing!AR4</f>
        <v>42856</v>
      </c>
      <c r="AS4" s="127">
        <f>Timing!AS4</f>
        <v>42887</v>
      </c>
      <c r="AT4" s="127">
        <f>Timing!AT4</f>
        <v>42917</v>
      </c>
      <c r="AU4" s="127">
        <f>Timing!AU4</f>
        <v>42948</v>
      </c>
      <c r="AV4" s="127">
        <f>Timing!AV4</f>
        <v>42979</v>
      </c>
      <c r="AW4" s="127">
        <f>Timing!AW4</f>
        <v>43009</v>
      </c>
      <c r="AX4" s="127">
        <f>Timing!AX4</f>
        <v>43040</v>
      </c>
      <c r="AY4" s="127">
        <f>Timing!AY4</f>
        <v>43070</v>
      </c>
      <c r="AZ4" s="127">
        <f>Timing!AZ4</f>
        <v>43101</v>
      </c>
      <c r="BA4" s="127">
        <f>Timing!BA4</f>
        <v>43132</v>
      </c>
      <c r="BB4" s="127">
        <f>Timing!BB4</f>
        <v>43160</v>
      </c>
      <c r="BC4" s="127">
        <f>Timing!BC4</f>
        <v>43191</v>
      </c>
      <c r="BD4" s="127">
        <f>Timing!BD4</f>
        <v>43221</v>
      </c>
      <c r="BE4" s="127">
        <f>Timing!BE4</f>
        <v>43252</v>
      </c>
      <c r="BF4" s="127">
        <f>Timing!BF4</f>
        <v>43282</v>
      </c>
      <c r="BG4" s="127">
        <f>Timing!BG4</f>
        <v>43313</v>
      </c>
      <c r="BH4" s="127">
        <f>Timing!BH4</f>
        <v>43344</v>
      </c>
      <c r="BI4" s="127">
        <f>Timing!BI4</f>
        <v>43374</v>
      </c>
      <c r="BJ4" s="127">
        <f>Timing!BJ4</f>
        <v>43405</v>
      </c>
      <c r="BK4" s="127">
        <f>Timing!BK4</f>
        <v>43435</v>
      </c>
      <c r="BL4" s="127">
        <f>Timing!BL4</f>
        <v>43466</v>
      </c>
      <c r="BM4" s="127">
        <f>Timing!BM4</f>
        <v>43497</v>
      </c>
      <c r="BN4" s="127">
        <f>Timing!BN4</f>
        <v>43525</v>
      </c>
      <c r="BO4" s="127">
        <f>Timing!BO4</f>
        <v>43556</v>
      </c>
      <c r="BP4" s="127">
        <f>Timing!BP4</f>
        <v>43586</v>
      </c>
      <c r="BQ4" s="127">
        <f>Timing!BQ4</f>
        <v>43617</v>
      </c>
      <c r="BR4" s="127">
        <f>Timing!BR4</f>
        <v>43647</v>
      </c>
      <c r="BS4" s="127">
        <f>Timing!BS4</f>
        <v>43678</v>
      </c>
      <c r="BT4" s="127">
        <f>Timing!BT4</f>
        <v>43709</v>
      </c>
      <c r="BU4" s="127">
        <f>Timing!BU4</f>
        <v>43739</v>
      </c>
      <c r="BV4" s="127">
        <f>Timing!BV4</f>
        <v>43770</v>
      </c>
      <c r="BW4" s="127">
        <f>Timing!BW4</f>
        <v>43800</v>
      </c>
      <c r="BX4" s="127">
        <f>Timing!BX4</f>
        <v>43831</v>
      </c>
      <c r="BY4" s="127">
        <f>Timing!BY4</f>
        <v>43862</v>
      </c>
      <c r="BZ4" s="127">
        <f>Timing!BZ4</f>
        <v>43891</v>
      </c>
      <c r="CA4" s="127">
        <f>Timing!CA4</f>
        <v>43922</v>
      </c>
      <c r="CB4" s="127">
        <f>Timing!CB4</f>
        <v>43952</v>
      </c>
      <c r="CC4" s="127">
        <f>Timing!CC4</f>
        <v>43983</v>
      </c>
      <c r="CD4" s="127">
        <f>Timing!CD4</f>
        <v>44013</v>
      </c>
      <c r="CE4" s="127">
        <f>Timing!CE4</f>
        <v>44044</v>
      </c>
      <c r="CF4" s="127">
        <f>Timing!CF4</f>
        <v>44075</v>
      </c>
      <c r="CG4" s="127">
        <f>Timing!CG4</f>
        <v>44105</v>
      </c>
      <c r="CH4" s="127">
        <f>Timing!CH4</f>
        <v>44136</v>
      </c>
      <c r="CI4" s="127">
        <f>Timing!CI4</f>
        <v>44166</v>
      </c>
      <c r="CJ4" s="127">
        <f>Timing!CJ4</f>
        <v>44197</v>
      </c>
      <c r="CK4" s="127">
        <f>Timing!CK4</f>
        <v>44228</v>
      </c>
      <c r="CL4" s="127">
        <f>Timing!CL4</f>
        <v>44256</v>
      </c>
      <c r="CM4" s="127">
        <f>Timing!CM4</f>
        <v>44287</v>
      </c>
      <c r="CN4" s="127">
        <f>Timing!CN4</f>
        <v>44317</v>
      </c>
      <c r="CO4" s="127">
        <f>Timing!CO4</f>
        <v>44348</v>
      </c>
      <c r="CP4" s="127">
        <f>Timing!CP4</f>
        <v>44378</v>
      </c>
      <c r="CQ4" s="127">
        <f>Timing!CQ4</f>
        <v>44409</v>
      </c>
      <c r="CR4" s="127">
        <f>Timing!CR4</f>
        <v>44440</v>
      </c>
      <c r="CS4" s="127">
        <f>Timing!CS4</f>
        <v>44470</v>
      </c>
      <c r="CT4" s="127">
        <f>Timing!CT4</f>
        <v>44501</v>
      </c>
      <c r="CU4" s="127">
        <f>Timing!CU4</f>
        <v>44531</v>
      </c>
      <c r="CV4" s="127">
        <f>Timing!CV4</f>
        <v>44562</v>
      </c>
      <c r="CW4" s="127">
        <f>Timing!CW4</f>
        <v>44593</v>
      </c>
      <c r="CX4" s="127">
        <f>Timing!CX4</f>
        <v>44621</v>
      </c>
      <c r="CY4" s="127">
        <f>Timing!CY4</f>
        <v>44652</v>
      </c>
      <c r="CZ4" s="127">
        <f>Timing!CZ4</f>
        <v>44682</v>
      </c>
      <c r="DA4" s="127">
        <f>Timing!DA4</f>
        <v>44713</v>
      </c>
      <c r="DB4" s="127">
        <f>Timing!DB4</f>
        <v>44743</v>
      </c>
      <c r="DC4" s="127">
        <f>Timing!DC4</f>
        <v>44774</v>
      </c>
      <c r="DD4" s="127">
        <f>Timing!DD4</f>
        <v>44805</v>
      </c>
      <c r="DE4" s="127">
        <f>Timing!DE4</f>
        <v>44835</v>
      </c>
      <c r="DF4" s="127">
        <f>Timing!DF4</f>
        <v>44866</v>
      </c>
      <c r="DG4" s="127">
        <f>Timing!DG4</f>
        <v>44896</v>
      </c>
      <c r="DH4" s="127">
        <f>Timing!DH4</f>
        <v>44927</v>
      </c>
      <c r="DI4" s="127">
        <f>Timing!DI4</f>
        <v>44958</v>
      </c>
      <c r="DJ4" s="127">
        <f>Timing!DJ4</f>
        <v>44986</v>
      </c>
      <c r="DK4" s="127">
        <f>Timing!DK4</f>
        <v>45017</v>
      </c>
      <c r="DL4" s="127">
        <f>Timing!DL4</f>
        <v>45047</v>
      </c>
      <c r="DM4" s="127">
        <f>Timing!DM4</f>
        <v>45078</v>
      </c>
      <c r="DN4" s="127">
        <f>Timing!DN4</f>
        <v>45108</v>
      </c>
      <c r="DO4" s="127">
        <f>Timing!DO4</f>
        <v>45139</v>
      </c>
      <c r="DP4" s="127">
        <f>Timing!DP4</f>
        <v>45170</v>
      </c>
      <c r="DQ4" s="127">
        <f>Timing!DQ4</f>
        <v>45200</v>
      </c>
      <c r="DR4" s="127">
        <f>Timing!DR4</f>
        <v>45231</v>
      </c>
      <c r="DS4" s="127">
        <f>Timing!DS4</f>
        <v>45261</v>
      </c>
      <c r="DT4" s="127">
        <f>Timing!DT4</f>
        <v>45292</v>
      </c>
      <c r="DU4" s="127">
        <f>Timing!DU4</f>
        <v>45323</v>
      </c>
      <c r="DV4" s="127">
        <f>Timing!DV4</f>
        <v>45352</v>
      </c>
      <c r="DW4" s="127">
        <f>Timing!DW4</f>
        <v>45383</v>
      </c>
      <c r="DX4" s="127">
        <f>Timing!DX4</f>
        <v>45413</v>
      </c>
      <c r="DY4" s="127">
        <f>Timing!DY4</f>
        <v>45444</v>
      </c>
    </row>
    <row r="5" spans="1:129" ht="15" customHeight="1">
      <c r="A5" s="38"/>
      <c r="B5" s="38"/>
      <c r="C5" s="119" t="str">
        <f>Timing!C5</f>
        <v>Ende der Periode</v>
      </c>
      <c r="D5" s="109" t="str">
        <f>Timing!D5</f>
        <v>Start</v>
      </c>
      <c r="E5" s="11" t="str">
        <f>Timing!E5</f>
        <v>Ende</v>
      </c>
      <c r="F5" s="120"/>
      <c r="G5" s="121"/>
      <c r="H5" s="117"/>
      <c r="I5" s="126">
        <f>Timing!I5</f>
        <v>41820</v>
      </c>
      <c r="J5" s="122">
        <f>Timing!J5</f>
        <v>41851</v>
      </c>
      <c r="K5" s="122">
        <f>Timing!K5</f>
        <v>41882</v>
      </c>
      <c r="L5" s="122">
        <f>Timing!L5</f>
        <v>41912</v>
      </c>
      <c r="M5" s="122">
        <f>Timing!M5</f>
        <v>41943</v>
      </c>
      <c r="N5" s="122">
        <f>Timing!N5</f>
        <v>41973</v>
      </c>
      <c r="O5" s="122">
        <f>Timing!O5</f>
        <v>42004</v>
      </c>
      <c r="P5" s="122">
        <f>Timing!P5</f>
        <v>42035</v>
      </c>
      <c r="Q5" s="122">
        <f>Timing!Q5</f>
        <v>42063</v>
      </c>
      <c r="R5" s="122">
        <f>Timing!R5</f>
        <v>42094</v>
      </c>
      <c r="S5" s="122">
        <f>Timing!S5</f>
        <v>42124</v>
      </c>
      <c r="T5" s="122">
        <f>Timing!T5</f>
        <v>42155</v>
      </c>
      <c r="U5" s="122">
        <f>Timing!U5</f>
        <v>42185</v>
      </c>
      <c r="V5" s="122">
        <f>Timing!V5</f>
        <v>42216</v>
      </c>
      <c r="W5" s="122">
        <f>Timing!W5</f>
        <v>42247</v>
      </c>
      <c r="X5" s="122">
        <f>Timing!X5</f>
        <v>42277</v>
      </c>
      <c r="Y5" s="122">
        <f>Timing!Y5</f>
        <v>42308</v>
      </c>
      <c r="Z5" s="122">
        <f>Timing!Z5</f>
        <v>42338</v>
      </c>
      <c r="AA5" s="122">
        <f>Timing!AA5</f>
        <v>42369</v>
      </c>
      <c r="AB5" s="122">
        <f>Timing!AB5</f>
        <v>42400</v>
      </c>
      <c r="AC5" s="122">
        <f>Timing!AC5</f>
        <v>42429</v>
      </c>
      <c r="AD5" s="122">
        <f>Timing!AD5</f>
        <v>42460</v>
      </c>
      <c r="AE5" s="122">
        <f>Timing!AE5</f>
        <v>42490</v>
      </c>
      <c r="AF5" s="122">
        <f>Timing!AF5</f>
        <v>42521</v>
      </c>
      <c r="AG5" s="122">
        <f>Timing!AG5</f>
        <v>42551</v>
      </c>
      <c r="AH5" s="122">
        <f>Timing!AH5</f>
        <v>42582</v>
      </c>
      <c r="AI5" s="122">
        <f>Timing!AI5</f>
        <v>42613</v>
      </c>
      <c r="AJ5" s="122">
        <f>Timing!AJ5</f>
        <v>42643</v>
      </c>
      <c r="AK5" s="122">
        <f>Timing!AK5</f>
        <v>42674</v>
      </c>
      <c r="AL5" s="122">
        <f>Timing!AL5</f>
        <v>42704</v>
      </c>
      <c r="AM5" s="122">
        <f>Timing!AM5</f>
        <v>42735</v>
      </c>
      <c r="AN5" s="122">
        <f>Timing!AN5</f>
        <v>42766</v>
      </c>
      <c r="AO5" s="122">
        <f>Timing!AO5</f>
        <v>42794</v>
      </c>
      <c r="AP5" s="122">
        <f>Timing!AP5</f>
        <v>42825</v>
      </c>
      <c r="AQ5" s="122">
        <f>Timing!AQ5</f>
        <v>42855</v>
      </c>
      <c r="AR5" s="122">
        <f>Timing!AR5</f>
        <v>42886</v>
      </c>
      <c r="AS5" s="122">
        <f>Timing!AS5</f>
        <v>42916</v>
      </c>
      <c r="AT5" s="122">
        <f>Timing!AT5</f>
        <v>42947</v>
      </c>
      <c r="AU5" s="122">
        <f>Timing!AU5</f>
        <v>42978</v>
      </c>
      <c r="AV5" s="122">
        <f>Timing!AV5</f>
        <v>43008</v>
      </c>
      <c r="AW5" s="122">
        <f>Timing!AW5</f>
        <v>43039</v>
      </c>
      <c r="AX5" s="122">
        <f>Timing!AX5</f>
        <v>43069</v>
      </c>
      <c r="AY5" s="122">
        <f>Timing!AY5</f>
        <v>43100</v>
      </c>
      <c r="AZ5" s="122">
        <f>Timing!AZ5</f>
        <v>43131</v>
      </c>
      <c r="BA5" s="122">
        <f>Timing!BA5</f>
        <v>43159</v>
      </c>
      <c r="BB5" s="122">
        <f>Timing!BB5</f>
        <v>43190</v>
      </c>
      <c r="BC5" s="122">
        <f>Timing!BC5</f>
        <v>43220</v>
      </c>
      <c r="BD5" s="122">
        <f>Timing!BD5</f>
        <v>43251</v>
      </c>
      <c r="BE5" s="122">
        <f>Timing!BE5</f>
        <v>43281</v>
      </c>
      <c r="BF5" s="122">
        <f>Timing!BF5</f>
        <v>43312</v>
      </c>
      <c r="BG5" s="122">
        <f>Timing!BG5</f>
        <v>43343</v>
      </c>
      <c r="BH5" s="122">
        <f>Timing!BH5</f>
        <v>43373</v>
      </c>
      <c r="BI5" s="122">
        <f>Timing!BI5</f>
        <v>43404</v>
      </c>
      <c r="BJ5" s="122">
        <f>Timing!BJ5</f>
        <v>43434</v>
      </c>
      <c r="BK5" s="122">
        <f>Timing!BK5</f>
        <v>43465</v>
      </c>
      <c r="BL5" s="122">
        <f>Timing!BL5</f>
        <v>43496</v>
      </c>
      <c r="BM5" s="122">
        <f>Timing!BM5</f>
        <v>43524</v>
      </c>
      <c r="BN5" s="122">
        <f>Timing!BN5</f>
        <v>43555</v>
      </c>
      <c r="BO5" s="122">
        <f>Timing!BO5</f>
        <v>43585</v>
      </c>
      <c r="BP5" s="122">
        <f>Timing!BP5</f>
        <v>43616</v>
      </c>
      <c r="BQ5" s="122">
        <f>Timing!BQ5</f>
        <v>43646</v>
      </c>
      <c r="BR5" s="122">
        <f>Timing!BR5</f>
        <v>43677</v>
      </c>
      <c r="BS5" s="122">
        <f>Timing!BS5</f>
        <v>43708</v>
      </c>
      <c r="BT5" s="122">
        <f>Timing!BT5</f>
        <v>43738</v>
      </c>
      <c r="BU5" s="122">
        <f>Timing!BU5</f>
        <v>43769</v>
      </c>
      <c r="BV5" s="122">
        <f>Timing!BV5</f>
        <v>43799</v>
      </c>
      <c r="BW5" s="122">
        <f>Timing!BW5</f>
        <v>43830</v>
      </c>
      <c r="BX5" s="122">
        <f>Timing!BX5</f>
        <v>43861</v>
      </c>
      <c r="BY5" s="122">
        <f>Timing!BY5</f>
        <v>43890</v>
      </c>
      <c r="BZ5" s="122">
        <f>Timing!BZ5</f>
        <v>43921</v>
      </c>
      <c r="CA5" s="122">
        <f>Timing!CA5</f>
        <v>43951</v>
      </c>
      <c r="CB5" s="122">
        <f>Timing!CB5</f>
        <v>43982</v>
      </c>
      <c r="CC5" s="122">
        <f>Timing!CC5</f>
        <v>44012</v>
      </c>
      <c r="CD5" s="122">
        <f>Timing!CD5</f>
        <v>44043</v>
      </c>
      <c r="CE5" s="122">
        <f>Timing!CE5</f>
        <v>44074</v>
      </c>
      <c r="CF5" s="122">
        <f>Timing!CF5</f>
        <v>44104</v>
      </c>
      <c r="CG5" s="122">
        <f>Timing!CG5</f>
        <v>44135</v>
      </c>
      <c r="CH5" s="122">
        <f>Timing!CH5</f>
        <v>44165</v>
      </c>
      <c r="CI5" s="122">
        <f>Timing!CI5</f>
        <v>44196</v>
      </c>
      <c r="CJ5" s="122">
        <f>Timing!CJ5</f>
        <v>44227</v>
      </c>
      <c r="CK5" s="122">
        <f>Timing!CK5</f>
        <v>44255</v>
      </c>
      <c r="CL5" s="122">
        <f>Timing!CL5</f>
        <v>44286</v>
      </c>
      <c r="CM5" s="122">
        <f>Timing!CM5</f>
        <v>44316</v>
      </c>
      <c r="CN5" s="122">
        <f>Timing!CN5</f>
        <v>44347</v>
      </c>
      <c r="CO5" s="122">
        <f>Timing!CO5</f>
        <v>44377</v>
      </c>
      <c r="CP5" s="122">
        <f>Timing!CP5</f>
        <v>44408</v>
      </c>
      <c r="CQ5" s="122">
        <f>Timing!CQ5</f>
        <v>44439</v>
      </c>
      <c r="CR5" s="122">
        <f>Timing!CR5</f>
        <v>44469</v>
      </c>
      <c r="CS5" s="122">
        <f>Timing!CS5</f>
        <v>44500</v>
      </c>
      <c r="CT5" s="122">
        <f>Timing!CT5</f>
        <v>44530</v>
      </c>
      <c r="CU5" s="122">
        <f>Timing!CU5</f>
        <v>44561</v>
      </c>
      <c r="CV5" s="122">
        <f>Timing!CV5</f>
        <v>44592</v>
      </c>
      <c r="CW5" s="122">
        <f>Timing!CW5</f>
        <v>44620</v>
      </c>
      <c r="CX5" s="122">
        <f>Timing!CX5</f>
        <v>44651</v>
      </c>
      <c r="CY5" s="122">
        <f>Timing!CY5</f>
        <v>44681</v>
      </c>
      <c r="CZ5" s="122">
        <f>Timing!CZ5</f>
        <v>44712</v>
      </c>
      <c r="DA5" s="122">
        <f>Timing!DA5</f>
        <v>44742</v>
      </c>
      <c r="DB5" s="122">
        <f>Timing!DB5</f>
        <v>44773</v>
      </c>
      <c r="DC5" s="122">
        <f>Timing!DC5</f>
        <v>44804</v>
      </c>
      <c r="DD5" s="122">
        <f>Timing!DD5</f>
        <v>44834</v>
      </c>
      <c r="DE5" s="122">
        <f>Timing!DE5</f>
        <v>44865</v>
      </c>
      <c r="DF5" s="122">
        <f>Timing!DF5</f>
        <v>44895</v>
      </c>
      <c r="DG5" s="122">
        <f>Timing!DG5</f>
        <v>44926</v>
      </c>
      <c r="DH5" s="122">
        <f>Timing!DH5</f>
        <v>44957</v>
      </c>
      <c r="DI5" s="122">
        <f>Timing!DI5</f>
        <v>44985</v>
      </c>
      <c r="DJ5" s="122">
        <f>Timing!DJ5</f>
        <v>45016</v>
      </c>
      <c r="DK5" s="122">
        <f>Timing!DK5</f>
        <v>45046</v>
      </c>
      <c r="DL5" s="122">
        <f>Timing!DL5</f>
        <v>45077</v>
      </c>
      <c r="DM5" s="122">
        <f>Timing!DM5</f>
        <v>45107</v>
      </c>
      <c r="DN5" s="122">
        <f>Timing!DN5</f>
        <v>45138</v>
      </c>
      <c r="DO5" s="122">
        <f>Timing!DO5</f>
        <v>45169</v>
      </c>
      <c r="DP5" s="122">
        <f>Timing!DP5</f>
        <v>45199</v>
      </c>
      <c r="DQ5" s="122">
        <f>Timing!DQ5</f>
        <v>45230</v>
      </c>
      <c r="DR5" s="122">
        <f>Timing!DR5</f>
        <v>45260</v>
      </c>
      <c r="DS5" s="122">
        <f>Timing!DS5</f>
        <v>45291</v>
      </c>
      <c r="DT5" s="122">
        <f>Timing!DT5</f>
        <v>45322</v>
      </c>
      <c r="DU5" s="122">
        <f>Timing!DU5</f>
        <v>45351</v>
      </c>
      <c r="DV5" s="122">
        <f>Timing!DV5</f>
        <v>45382</v>
      </c>
      <c r="DW5" s="122">
        <f>Timing!DW5</f>
        <v>45412</v>
      </c>
      <c r="DX5" s="122">
        <f>Timing!DX5</f>
        <v>45443</v>
      </c>
      <c r="DY5" s="122">
        <f>Timing!DY5</f>
        <v>45473</v>
      </c>
    </row>
    <row r="6" spans="1:129" ht="15" customHeight="1">
      <c r="A6" s="124"/>
      <c r="B6" s="124"/>
      <c r="C6" s="117" t="str">
        <f>Timing!C6</f>
        <v>Bauphase / Construction</v>
      </c>
      <c r="D6" s="131">
        <f>Timing!D6</f>
        <v>41821</v>
      </c>
      <c r="E6" s="131">
        <f>Timing!E6</f>
        <v>42004</v>
      </c>
      <c r="F6" s="117"/>
      <c r="G6" s="125"/>
      <c r="H6" s="125"/>
      <c r="I6" s="129">
        <f>Timing!I6</f>
        <v>6</v>
      </c>
      <c r="J6" s="29">
        <f>Timing!J6</f>
        <v>1</v>
      </c>
      <c r="K6" s="29">
        <f>Timing!K6</f>
        <v>1</v>
      </c>
      <c r="L6" s="29">
        <f>Timing!L6</f>
        <v>1</v>
      </c>
      <c r="M6" s="29">
        <f>Timing!M6</f>
        <v>1</v>
      </c>
      <c r="N6" s="29">
        <f>Timing!N6</f>
        <v>1</v>
      </c>
      <c r="O6" s="29">
        <f>Timing!O6</f>
        <v>1</v>
      </c>
      <c r="P6" s="29">
        <f>Timing!P6</f>
        <v>0</v>
      </c>
      <c r="Q6" s="29">
        <f>Timing!Q6</f>
        <v>0</v>
      </c>
      <c r="R6" s="29">
        <f>Timing!R6</f>
        <v>0</v>
      </c>
      <c r="S6" s="29">
        <f>Timing!S6</f>
        <v>0</v>
      </c>
      <c r="T6" s="29">
        <f>Timing!T6</f>
        <v>0</v>
      </c>
      <c r="U6" s="29">
        <f>Timing!U6</f>
        <v>0</v>
      </c>
      <c r="V6" s="29">
        <f>Timing!V6</f>
        <v>0</v>
      </c>
      <c r="W6" s="29">
        <f>Timing!W6</f>
        <v>0</v>
      </c>
      <c r="X6" s="29">
        <f>Timing!X6</f>
        <v>0</v>
      </c>
      <c r="Y6" s="29">
        <f>Timing!Y6</f>
        <v>0</v>
      </c>
      <c r="Z6" s="29">
        <f>Timing!Z6</f>
        <v>0</v>
      </c>
      <c r="AA6" s="29">
        <f>Timing!AA6</f>
        <v>0</v>
      </c>
      <c r="AB6" s="29">
        <f>Timing!AB6</f>
        <v>0</v>
      </c>
      <c r="AC6" s="29">
        <f>Timing!AC6</f>
        <v>0</v>
      </c>
      <c r="AD6" s="29">
        <f>Timing!AD6</f>
        <v>0</v>
      </c>
      <c r="AE6" s="29">
        <f>Timing!AE6</f>
        <v>0</v>
      </c>
      <c r="AF6" s="29">
        <f>Timing!AF6</f>
        <v>0</v>
      </c>
      <c r="AG6" s="29">
        <f>Timing!AG6</f>
        <v>0</v>
      </c>
      <c r="AH6" s="29">
        <f>Timing!AH6</f>
        <v>0</v>
      </c>
      <c r="AI6" s="29">
        <f>Timing!AI6</f>
        <v>0</v>
      </c>
      <c r="AJ6" s="29">
        <f>Timing!AJ6</f>
        <v>0</v>
      </c>
      <c r="AK6" s="29">
        <f>Timing!AK6</f>
        <v>0</v>
      </c>
      <c r="AL6" s="29">
        <f>Timing!AL6</f>
        <v>0</v>
      </c>
      <c r="AM6" s="29">
        <f>Timing!AM6</f>
        <v>0</v>
      </c>
      <c r="AN6" s="29">
        <f>Timing!AN6</f>
        <v>0</v>
      </c>
      <c r="AO6" s="29">
        <f>Timing!AO6</f>
        <v>0</v>
      </c>
      <c r="AP6" s="29">
        <f>Timing!AP6</f>
        <v>0</v>
      </c>
      <c r="AQ6" s="29">
        <f>Timing!AQ6</f>
        <v>0</v>
      </c>
      <c r="AR6" s="29">
        <f>Timing!AR6</f>
        <v>0</v>
      </c>
      <c r="AS6" s="29">
        <f>Timing!AS6</f>
        <v>0</v>
      </c>
      <c r="AT6" s="29">
        <f>Timing!AT6</f>
        <v>0</v>
      </c>
      <c r="AU6" s="29">
        <f>Timing!AU6</f>
        <v>0</v>
      </c>
      <c r="AV6" s="29">
        <f>Timing!AV6</f>
        <v>0</v>
      </c>
      <c r="AW6" s="29">
        <f>Timing!AW6</f>
        <v>0</v>
      </c>
      <c r="AX6" s="29">
        <f>Timing!AX6</f>
        <v>0</v>
      </c>
      <c r="AY6" s="29">
        <f>Timing!AY6</f>
        <v>0</v>
      </c>
      <c r="AZ6" s="29">
        <f>Timing!AZ6</f>
        <v>0</v>
      </c>
      <c r="BA6" s="29">
        <f>Timing!BA6</f>
        <v>0</v>
      </c>
      <c r="BB6" s="29">
        <f>Timing!BB6</f>
        <v>0</v>
      </c>
      <c r="BC6" s="29">
        <f>Timing!BC6</f>
        <v>0</v>
      </c>
      <c r="BD6" s="29">
        <f>Timing!BD6</f>
        <v>0</v>
      </c>
      <c r="BE6" s="29">
        <f>Timing!BE6</f>
        <v>0</v>
      </c>
      <c r="BF6" s="29">
        <f>Timing!BF6</f>
        <v>0</v>
      </c>
      <c r="BG6" s="29">
        <f>Timing!BG6</f>
        <v>0</v>
      </c>
      <c r="BH6" s="29">
        <f>Timing!BH6</f>
        <v>0</v>
      </c>
      <c r="BI6" s="29">
        <f>Timing!BI6</f>
        <v>0</v>
      </c>
      <c r="BJ6" s="29">
        <f>Timing!BJ6</f>
        <v>0</v>
      </c>
      <c r="BK6" s="29">
        <f>Timing!BK6</f>
        <v>0</v>
      </c>
      <c r="BL6" s="29">
        <f>Timing!BL6</f>
        <v>0</v>
      </c>
      <c r="BM6" s="29">
        <f>Timing!BM6</f>
        <v>0</v>
      </c>
      <c r="BN6" s="29">
        <f>Timing!BN6</f>
        <v>0</v>
      </c>
      <c r="BO6" s="29">
        <f>Timing!BO6</f>
        <v>0</v>
      </c>
      <c r="BP6" s="29">
        <f>Timing!BP6</f>
        <v>0</v>
      </c>
      <c r="BQ6" s="29">
        <f>Timing!BQ6</f>
        <v>0</v>
      </c>
      <c r="BR6" s="29">
        <f>Timing!BR6</f>
        <v>0</v>
      </c>
      <c r="BS6" s="29">
        <f>Timing!BS6</f>
        <v>0</v>
      </c>
      <c r="BT6" s="29">
        <f>Timing!BT6</f>
        <v>0</v>
      </c>
      <c r="BU6" s="29">
        <f>Timing!BU6</f>
        <v>0</v>
      </c>
      <c r="BV6" s="29">
        <f>Timing!BV6</f>
        <v>0</v>
      </c>
      <c r="BW6" s="29">
        <f>Timing!BW6</f>
        <v>0</v>
      </c>
      <c r="BX6" s="29">
        <f>Timing!BX6</f>
        <v>0</v>
      </c>
      <c r="BY6" s="29">
        <f>Timing!BY6</f>
        <v>0</v>
      </c>
      <c r="BZ6" s="29">
        <f>Timing!BZ6</f>
        <v>0</v>
      </c>
      <c r="CA6" s="29">
        <f>Timing!CA6</f>
        <v>0</v>
      </c>
      <c r="CB6" s="29">
        <f>Timing!CB6</f>
        <v>0</v>
      </c>
      <c r="CC6" s="29">
        <f>Timing!CC6</f>
        <v>0</v>
      </c>
      <c r="CD6" s="29">
        <f>Timing!CD6</f>
        <v>0</v>
      </c>
      <c r="CE6" s="29">
        <f>Timing!CE6</f>
        <v>0</v>
      </c>
      <c r="CF6" s="29">
        <f>Timing!CF6</f>
        <v>0</v>
      </c>
      <c r="CG6" s="29">
        <f>Timing!CG6</f>
        <v>0</v>
      </c>
      <c r="CH6" s="29">
        <f>Timing!CH6</f>
        <v>0</v>
      </c>
      <c r="CI6" s="29">
        <f>Timing!CI6</f>
        <v>0</v>
      </c>
      <c r="CJ6" s="29">
        <f>Timing!CJ6</f>
        <v>0</v>
      </c>
      <c r="CK6" s="29">
        <f>Timing!CK6</f>
        <v>0</v>
      </c>
      <c r="CL6" s="29">
        <f>Timing!CL6</f>
        <v>0</v>
      </c>
      <c r="CM6" s="29">
        <f>Timing!CM6</f>
        <v>0</v>
      </c>
      <c r="CN6" s="29">
        <f>Timing!CN6</f>
        <v>0</v>
      </c>
      <c r="CO6" s="29">
        <f>Timing!CO6</f>
        <v>0</v>
      </c>
      <c r="CP6" s="29">
        <f>Timing!CP6</f>
        <v>0</v>
      </c>
      <c r="CQ6" s="29">
        <f>Timing!CQ6</f>
        <v>0</v>
      </c>
      <c r="CR6" s="29">
        <f>Timing!CR6</f>
        <v>0</v>
      </c>
      <c r="CS6" s="29">
        <f>Timing!CS6</f>
        <v>0</v>
      </c>
      <c r="CT6" s="29">
        <f>Timing!CT6</f>
        <v>0</v>
      </c>
      <c r="CU6" s="29">
        <f>Timing!CU6</f>
        <v>0</v>
      </c>
      <c r="CV6" s="29">
        <f>Timing!CV6</f>
        <v>0</v>
      </c>
      <c r="CW6" s="29">
        <f>Timing!CW6</f>
        <v>0</v>
      </c>
      <c r="CX6" s="29">
        <f>Timing!CX6</f>
        <v>0</v>
      </c>
      <c r="CY6" s="29">
        <f>Timing!CY6</f>
        <v>0</v>
      </c>
      <c r="CZ6" s="29">
        <f>Timing!CZ6</f>
        <v>0</v>
      </c>
      <c r="DA6" s="29">
        <f>Timing!DA6</f>
        <v>0</v>
      </c>
      <c r="DB6" s="29">
        <f>Timing!DB6</f>
        <v>0</v>
      </c>
      <c r="DC6" s="29">
        <f>Timing!DC6</f>
        <v>0</v>
      </c>
      <c r="DD6" s="29">
        <f>Timing!DD6</f>
        <v>0</v>
      </c>
      <c r="DE6" s="29">
        <f>Timing!DE6</f>
        <v>0</v>
      </c>
      <c r="DF6" s="29">
        <f>Timing!DF6</f>
        <v>0</v>
      </c>
      <c r="DG6" s="29">
        <f>Timing!DG6</f>
        <v>0</v>
      </c>
      <c r="DH6" s="29">
        <f>Timing!DH6</f>
        <v>0</v>
      </c>
      <c r="DI6" s="29">
        <f>Timing!DI6</f>
        <v>0</v>
      </c>
      <c r="DJ6" s="29">
        <f>Timing!DJ6</f>
        <v>0</v>
      </c>
      <c r="DK6" s="29">
        <f>Timing!DK6</f>
        <v>0</v>
      </c>
      <c r="DL6" s="29">
        <f>Timing!DL6</f>
        <v>0</v>
      </c>
      <c r="DM6" s="29">
        <f>Timing!DM6</f>
        <v>0</v>
      </c>
      <c r="DN6" s="29">
        <f>Timing!DN6</f>
        <v>0</v>
      </c>
      <c r="DO6" s="29">
        <f>Timing!DO6</f>
        <v>0</v>
      </c>
      <c r="DP6" s="29">
        <f>Timing!DP6</f>
        <v>0</v>
      </c>
      <c r="DQ6" s="29">
        <f>Timing!DQ6</f>
        <v>0</v>
      </c>
      <c r="DR6" s="29">
        <f>Timing!DR6</f>
        <v>0</v>
      </c>
      <c r="DS6" s="29">
        <f>Timing!DS6</f>
        <v>0</v>
      </c>
      <c r="DT6" s="29">
        <f>Timing!DT6</f>
        <v>0</v>
      </c>
      <c r="DU6" s="29">
        <f>Timing!DU6</f>
        <v>0</v>
      </c>
      <c r="DV6" s="29">
        <f>Timing!DV6</f>
        <v>0</v>
      </c>
      <c r="DW6" s="29">
        <f>Timing!DW6</f>
        <v>0</v>
      </c>
      <c r="DX6" s="29">
        <f>Timing!DX6</f>
        <v>0</v>
      </c>
      <c r="DY6" s="29">
        <f>Timing!DY6</f>
        <v>0</v>
      </c>
    </row>
    <row r="7" spans="1:129" ht="15" customHeight="1">
      <c r="A7" s="124"/>
      <c r="B7" s="124"/>
      <c r="C7" s="42" t="str">
        <f>Timing!C7</f>
        <v>Betriebsphase / Operations</v>
      </c>
      <c r="D7" s="131">
        <f>Timing!D7</f>
        <v>42005</v>
      </c>
      <c r="E7" s="131">
        <f>Timing!E7</f>
        <v>44196</v>
      </c>
      <c r="F7" s="117"/>
      <c r="G7" s="125"/>
      <c r="H7" s="125"/>
      <c r="I7" s="129">
        <f>Timing!I7</f>
        <v>72</v>
      </c>
      <c r="J7" s="30">
        <f>Timing!J7</f>
        <v>0</v>
      </c>
      <c r="K7" s="30">
        <f>Timing!K7</f>
        <v>0</v>
      </c>
      <c r="L7" s="30">
        <f>Timing!L7</f>
        <v>0</v>
      </c>
      <c r="M7" s="30">
        <f>Timing!M7</f>
        <v>0</v>
      </c>
      <c r="N7" s="30">
        <f>Timing!N7</f>
        <v>0</v>
      </c>
      <c r="O7" s="30">
        <f>Timing!O7</f>
        <v>0</v>
      </c>
      <c r="P7" s="30">
        <f>Timing!P7</f>
        <v>1</v>
      </c>
      <c r="Q7" s="30">
        <f>Timing!Q7</f>
        <v>1</v>
      </c>
      <c r="R7" s="30">
        <f>Timing!R7</f>
        <v>1</v>
      </c>
      <c r="S7" s="30">
        <f>Timing!S7</f>
        <v>1</v>
      </c>
      <c r="T7" s="30">
        <f>Timing!T7</f>
        <v>1</v>
      </c>
      <c r="U7" s="30">
        <f>Timing!U7</f>
        <v>1</v>
      </c>
      <c r="V7" s="30">
        <f>Timing!V7</f>
        <v>1</v>
      </c>
      <c r="W7" s="30">
        <f>Timing!W7</f>
        <v>1</v>
      </c>
      <c r="X7" s="30">
        <f>Timing!X7</f>
        <v>1</v>
      </c>
      <c r="Y7" s="30">
        <f>Timing!Y7</f>
        <v>1</v>
      </c>
      <c r="Z7" s="30">
        <f>Timing!Z7</f>
        <v>1</v>
      </c>
      <c r="AA7" s="30">
        <f>Timing!AA7</f>
        <v>1</v>
      </c>
      <c r="AB7" s="30">
        <f>Timing!AB7</f>
        <v>1</v>
      </c>
      <c r="AC7" s="30">
        <f>Timing!AC7</f>
        <v>1</v>
      </c>
      <c r="AD7" s="30">
        <f>Timing!AD7</f>
        <v>1</v>
      </c>
      <c r="AE7" s="30">
        <f>Timing!AE7</f>
        <v>1</v>
      </c>
      <c r="AF7" s="30">
        <f>Timing!AF7</f>
        <v>1</v>
      </c>
      <c r="AG7" s="30">
        <f>Timing!AG7</f>
        <v>1</v>
      </c>
      <c r="AH7" s="30">
        <f>Timing!AH7</f>
        <v>1</v>
      </c>
      <c r="AI7" s="30">
        <f>Timing!AI7</f>
        <v>1</v>
      </c>
      <c r="AJ7" s="30">
        <f>Timing!AJ7</f>
        <v>1</v>
      </c>
      <c r="AK7" s="30">
        <f>Timing!AK7</f>
        <v>1</v>
      </c>
      <c r="AL7" s="30">
        <f>Timing!AL7</f>
        <v>1</v>
      </c>
      <c r="AM7" s="30">
        <f>Timing!AM7</f>
        <v>1</v>
      </c>
      <c r="AN7" s="30">
        <f>Timing!AN7</f>
        <v>1</v>
      </c>
      <c r="AO7" s="30">
        <f>Timing!AO7</f>
        <v>1</v>
      </c>
      <c r="AP7" s="30">
        <f>Timing!AP7</f>
        <v>1</v>
      </c>
      <c r="AQ7" s="30">
        <f>Timing!AQ7</f>
        <v>1</v>
      </c>
      <c r="AR7" s="30">
        <f>Timing!AR7</f>
        <v>1</v>
      </c>
      <c r="AS7" s="30">
        <f>Timing!AS7</f>
        <v>1</v>
      </c>
      <c r="AT7" s="30">
        <f>Timing!AT7</f>
        <v>1</v>
      </c>
      <c r="AU7" s="30">
        <f>Timing!AU7</f>
        <v>1</v>
      </c>
      <c r="AV7" s="30">
        <f>Timing!AV7</f>
        <v>1</v>
      </c>
      <c r="AW7" s="30">
        <f>Timing!AW7</f>
        <v>1</v>
      </c>
      <c r="AX7" s="30">
        <f>Timing!AX7</f>
        <v>1</v>
      </c>
      <c r="AY7" s="30">
        <f>Timing!AY7</f>
        <v>1</v>
      </c>
      <c r="AZ7" s="30">
        <f>Timing!AZ7</f>
        <v>1</v>
      </c>
      <c r="BA7" s="30">
        <f>Timing!BA7</f>
        <v>1</v>
      </c>
      <c r="BB7" s="30">
        <f>Timing!BB7</f>
        <v>1</v>
      </c>
      <c r="BC7" s="30">
        <f>Timing!BC7</f>
        <v>1</v>
      </c>
      <c r="BD7" s="30">
        <f>Timing!BD7</f>
        <v>1</v>
      </c>
      <c r="BE7" s="30">
        <f>Timing!BE7</f>
        <v>1</v>
      </c>
      <c r="BF7" s="30">
        <f>Timing!BF7</f>
        <v>1</v>
      </c>
      <c r="BG7" s="30">
        <f>Timing!BG7</f>
        <v>1</v>
      </c>
      <c r="BH7" s="30">
        <f>Timing!BH7</f>
        <v>1</v>
      </c>
      <c r="BI7" s="30">
        <f>Timing!BI7</f>
        <v>1</v>
      </c>
      <c r="BJ7" s="30">
        <f>Timing!BJ7</f>
        <v>1</v>
      </c>
      <c r="BK7" s="30">
        <f>Timing!BK7</f>
        <v>1</v>
      </c>
      <c r="BL7" s="30">
        <f>Timing!BL7</f>
        <v>1</v>
      </c>
      <c r="BM7" s="30">
        <f>Timing!BM7</f>
        <v>1</v>
      </c>
      <c r="BN7" s="30">
        <f>Timing!BN7</f>
        <v>1</v>
      </c>
      <c r="BO7" s="30">
        <f>Timing!BO7</f>
        <v>1</v>
      </c>
      <c r="BP7" s="30">
        <f>Timing!BP7</f>
        <v>1</v>
      </c>
      <c r="BQ7" s="30">
        <f>Timing!BQ7</f>
        <v>1</v>
      </c>
      <c r="BR7" s="30">
        <f>Timing!BR7</f>
        <v>1</v>
      </c>
      <c r="BS7" s="30">
        <f>Timing!BS7</f>
        <v>1</v>
      </c>
      <c r="BT7" s="30">
        <f>Timing!BT7</f>
        <v>1</v>
      </c>
      <c r="BU7" s="30">
        <f>Timing!BU7</f>
        <v>1</v>
      </c>
      <c r="BV7" s="30">
        <f>Timing!BV7</f>
        <v>1</v>
      </c>
      <c r="BW7" s="30">
        <f>Timing!BW7</f>
        <v>1</v>
      </c>
      <c r="BX7" s="30">
        <f>Timing!BX7</f>
        <v>1</v>
      </c>
      <c r="BY7" s="30">
        <f>Timing!BY7</f>
        <v>1</v>
      </c>
      <c r="BZ7" s="30">
        <f>Timing!BZ7</f>
        <v>1</v>
      </c>
      <c r="CA7" s="30">
        <f>Timing!CA7</f>
        <v>1</v>
      </c>
      <c r="CB7" s="30">
        <f>Timing!CB7</f>
        <v>1</v>
      </c>
      <c r="CC7" s="30">
        <f>Timing!CC7</f>
        <v>1</v>
      </c>
      <c r="CD7" s="30">
        <f>Timing!CD7</f>
        <v>1</v>
      </c>
      <c r="CE7" s="30">
        <f>Timing!CE7</f>
        <v>1</v>
      </c>
      <c r="CF7" s="30">
        <f>Timing!CF7</f>
        <v>1</v>
      </c>
      <c r="CG7" s="30">
        <f>Timing!CG7</f>
        <v>1</v>
      </c>
      <c r="CH7" s="30">
        <f>Timing!CH7</f>
        <v>1</v>
      </c>
      <c r="CI7" s="30">
        <f>Timing!CI7</f>
        <v>1</v>
      </c>
      <c r="CJ7" s="30">
        <f>Timing!CJ7</f>
        <v>0</v>
      </c>
      <c r="CK7" s="30">
        <f>Timing!CK7</f>
        <v>0</v>
      </c>
      <c r="CL7" s="30">
        <f>Timing!CL7</f>
        <v>0</v>
      </c>
      <c r="CM7" s="30">
        <f>Timing!CM7</f>
        <v>0</v>
      </c>
      <c r="CN7" s="30">
        <f>Timing!CN7</f>
        <v>0</v>
      </c>
      <c r="CO7" s="30">
        <f>Timing!CO7</f>
        <v>0</v>
      </c>
      <c r="CP7" s="30">
        <f>Timing!CP7</f>
        <v>0</v>
      </c>
      <c r="CQ7" s="30">
        <f>Timing!CQ7</f>
        <v>0</v>
      </c>
      <c r="CR7" s="30">
        <f>Timing!CR7</f>
        <v>0</v>
      </c>
      <c r="CS7" s="30">
        <f>Timing!CS7</f>
        <v>0</v>
      </c>
      <c r="CT7" s="30">
        <f>Timing!CT7</f>
        <v>0</v>
      </c>
      <c r="CU7" s="30">
        <f>Timing!CU7</f>
        <v>0</v>
      </c>
      <c r="CV7" s="30">
        <f>Timing!CV7</f>
        <v>0</v>
      </c>
      <c r="CW7" s="30">
        <f>Timing!CW7</f>
        <v>0</v>
      </c>
      <c r="CX7" s="30">
        <f>Timing!CX7</f>
        <v>0</v>
      </c>
      <c r="CY7" s="30">
        <f>Timing!CY7</f>
        <v>0</v>
      </c>
      <c r="CZ7" s="30">
        <f>Timing!CZ7</f>
        <v>0</v>
      </c>
      <c r="DA7" s="30">
        <f>Timing!DA7</f>
        <v>0</v>
      </c>
      <c r="DB7" s="30">
        <f>Timing!DB7</f>
        <v>0</v>
      </c>
      <c r="DC7" s="30">
        <f>Timing!DC7</f>
        <v>0</v>
      </c>
      <c r="DD7" s="30">
        <f>Timing!DD7</f>
        <v>0</v>
      </c>
      <c r="DE7" s="30">
        <f>Timing!DE7</f>
        <v>0</v>
      </c>
      <c r="DF7" s="30">
        <f>Timing!DF7</f>
        <v>0</v>
      </c>
      <c r="DG7" s="30">
        <f>Timing!DG7</f>
        <v>0</v>
      </c>
      <c r="DH7" s="30">
        <f>Timing!DH7</f>
        <v>0</v>
      </c>
      <c r="DI7" s="30">
        <f>Timing!DI7</f>
        <v>0</v>
      </c>
      <c r="DJ7" s="30">
        <f>Timing!DJ7</f>
        <v>0</v>
      </c>
      <c r="DK7" s="30">
        <f>Timing!DK7</f>
        <v>0</v>
      </c>
      <c r="DL7" s="30">
        <f>Timing!DL7</f>
        <v>0</v>
      </c>
      <c r="DM7" s="30">
        <f>Timing!DM7</f>
        <v>0</v>
      </c>
      <c r="DN7" s="30">
        <f>Timing!DN7</f>
        <v>0</v>
      </c>
      <c r="DO7" s="30">
        <f>Timing!DO7</f>
        <v>0</v>
      </c>
      <c r="DP7" s="30">
        <f>Timing!DP7</f>
        <v>0</v>
      </c>
      <c r="DQ7" s="30">
        <f>Timing!DQ7</f>
        <v>0</v>
      </c>
      <c r="DR7" s="30">
        <f>Timing!DR7</f>
        <v>0</v>
      </c>
      <c r="DS7" s="30">
        <f>Timing!DS7</f>
        <v>0</v>
      </c>
      <c r="DT7" s="30">
        <f>Timing!DT7</f>
        <v>0</v>
      </c>
      <c r="DU7" s="30">
        <f>Timing!DU7</f>
        <v>0</v>
      </c>
      <c r="DV7" s="30">
        <f>Timing!DV7</f>
        <v>0</v>
      </c>
      <c r="DW7" s="30">
        <f>Timing!DW7</f>
        <v>0</v>
      </c>
      <c r="DX7" s="30">
        <f>Timing!DX7</f>
        <v>0</v>
      </c>
      <c r="DY7" s="30">
        <f>Timing!DY7</f>
        <v>0</v>
      </c>
    </row>
    <row r="8" spans="1:129" ht="15" customHeight="1"/>
    <row r="9" spans="1:129" ht="21.75" customHeight="1">
      <c r="C9" s="2" t="str">
        <f>Timing!C9</f>
        <v>Schalter &amp; Zähler</v>
      </c>
    </row>
    <row r="10" spans="1:129" ht="15" customHeight="1">
      <c r="C10" s="146" t="str">
        <f>Timing!C10</f>
        <v>Tage in Periode</v>
      </c>
      <c r="D10" s="8" t="str">
        <f>Timing!D10</f>
        <v>Tage</v>
      </c>
      <c r="J10" s="146">
        <f>Timing!J10</f>
        <v>31</v>
      </c>
      <c r="K10" s="146">
        <f>Timing!K10</f>
        <v>31</v>
      </c>
      <c r="L10" s="146">
        <f>Timing!L10</f>
        <v>30</v>
      </c>
      <c r="M10" s="146">
        <f>Timing!M10</f>
        <v>31</v>
      </c>
      <c r="N10" s="146">
        <f>Timing!N10</f>
        <v>30</v>
      </c>
      <c r="O10" s="146">
        <f>Timing!O10</f>
        <v>31</v>
      </c>
      <c r="P10" s="146">
        <f>Timing!P10</f>
        <v>31</v>
      </c>
      <c r="Q10" s="146">
        <f>Timing!Q10</f>
        <v>28</v>
      </c>
      <c r="R10" s="146">
        <f>Timing!R10</f>
        <v>31</v>
      </c>
      <c r="S10" s="146">
        <f>Timing!S10</f>
        <v>30</v>
      </c>
      <c r="T10" s="146">
        <f>Timing!T10</f>
        <v>31</v>
      </c>
      <c r="U10" s="146">
        <f>Timing!U10</f>
        <v>30</v>
      </c>
      <c r="V10" s="146">
        <f>Timing!V10</f>
        <v>31</v>
      </c>
      <c r="W10" s="146">
        <f>Timing!W10</f>
        <v>31</v>
      </c>
      <c r="X10" s="146">
        <f>Timing!X10</f>
        <v>30</v>
      </c>
      <c r="Y10" s="146">
        <f>Timing!Y10</f>
        <v>31</v>
      </c>
      <c r="Z10" s="146">
        <f>Timing!Z10</f>
        <v>30</v>
      </c>
      <c r="AA10" s="146">
        <f>Timing!AA10</f>
        <v>31</v>
      </c>
      <c r="AB10" s="146">
        <f>Timing!AB10</f>
        <v>31</v>
      </c>
      <c r="AC10" s="146">
        <f>Timing!AC10</f>
        <v>29</v>
      </c>
      <c r="AD10" s="146">
        <f>Timing!AD10</f>
        <v>31</v>
      </c>
      <c r="AE10" s="146">
        <f>Timing!AE10</f>
        <v>30</v>
      </c>
      <c r="AF10" s="146">
        <f>Timing!AF10</f>
        <v>31</v>
      </c>
      <c r="AG10" s="146">
        <f>Timing!AG10</f>
        <v>30</v>
      </c>
      <c r="AH10" s="146">
        <f>Timing!AH10</f>
        <v>31</v>
      </c>
      <c r="AI10" s="146">
        <f>Timing!AI10</f>
        <v>31</v>
      </c>
      <c r="AJ10" s="146">
        <f>Timing!AJ10</f>
        <v>30</v>
      </c>
      <c r="AK10" s="146">
        <f>Timing!AK10</f>
        <v>31</v>
      </c>
      <c r="AL10" s="146">
        <f>Timing!AL10</f>
        <v>30</v>
      </c>
      <c r="AM10" s="146">
        <f>Timing!AM10</f>
        <v>31</v>
      </c>
      <c r="AN10" s="146">
        <f>Timing!AN10</f>
        <v>31</v>
      </c>
      <c r="AO10" s="146">
        <f>Timing!AO10</f>
        <v>28</v>
      </c>
      <c r="AP10" s="146">
        <f>Timing!AP10</f>
        <v>31</v>
      </c>
      <c r="AQ10" s="146">
        <f>Timing!AQ10</f>
        <v>30</v>
      </c>
      <c r="AR10" s="146">
        <f>Timing!AR10</f>
        <v>31</v>
      </c>
      <c r="AS10" s="146">
        <f>Timing!AS10</f>
        <v>30</v>
      </c>
      <c r="AT10" s="146">
        <f>Timing!AT10</f>
        <v>31</v>
      </c>
      <c r="AU10" s="146">
        <f>Timing!AU10</f>
        <v>31</v>
      </c>
      <c r="AV10" s="146">
        <f>Timing!AV10</f>
        <v>30</v>
      </c>
      <c r="AW10" s="146">
        <f>Timing!AW10</f>
        <v>31</v>
      </c>
      <c r="AX10" s="146">
        <f>Timing!AX10</f>
        <v>30</v>
      </c>
      <c r="AY10" s="146">
        <f>Timing!AY10</f>
        <v>31</v>
      </c>
      <c r="AZ10" s="146">
        <f>Timing!AZ10</f>
        <v>31</v>
      </c>
      <c r="BA10" s="146">
        <f>Timing!BA10</f>
        <v>28</v>
      </c>
      <c r="BB10" s="146">
        <f>Timing!BB10</f>
        <v>31</v>
      </c>
      <c r="BC10" s="146">
        <f>Timing!BC10</f>
        <v>30</v>
      </c>
      <c r="BD10" s="146">
        <f>Timing!BD10</f>
        <v>31</v>
      </c>
      <c r="BE10" s="146">
        <f>Timing!BE10</f>
        <v>30</v>
      </c>
      <c r="BF10" s="146">
        <f>Timing!BF10</f>
        <v>31</v>
      </c>
      <c r="BG10" s="146">
        <f>Timing!BG10</f>
        <v>31</v>
      </c>
      <c r="BH10" s="146">
        <f>Timing!BH10</f>
        <v>30</v>
      </c>
      <c r="BI10" s="146">
        <f>Timing!BI10</f>
        <v>31</v>
      </c>
      <c r="BJ10" s="146">
        <f>Timing!BJ10</f>
        <v>30</v>
      </c>
      <c r="BK10" s="146">
        <f>Timing!BK10</f>
        <v>31</v>
      </c>
      <c r="BL10" s="146">
        <f>Timing!BL10</f>
        <v>31</v>
      </c>
      <c r="BM10" s="146">
        <f>Timing!BM10</f>
        <v>28</v>
      </c>
      <c r="BN10" s="146">
        <f>Timing!BN10</f>
        <v>31</v>
      </c>
      <c r="BO10" s="146">
        <f>Timing!BO10</f>
        <v>30</v>
      </c>
      <c r="BP10" s="146">
        <f>Timing!BP10</f>
        <v>31</v>
      </c>
      <c r="BQ10" s="146">
        <f>Timing!BQ10</f>
        <v>30</v>
      </c>
      <c r="BR10" s="146">
        <f>Timing!BR10</f>
        <v>31</v>
      </c>
      <c r="BS10" s="146">
        <f>Timing!BS10</f>
        <v>31</v>
      </c>
      <c r="BT10" s="146">
        <f>Timing!BT10</f>
        <v>30</v>
      </c>
      <c r="BU10" s="146">
        <f>Timing!BU10</f>
        <v>31</v>
      </c>
      <c r="BV10" s="146">
        <f>Timing!BV10</f>
        <v>30</v>
      </c>
      <c r="BW10" s="146">
        <f>Timing!BW10</f>
        <v>31</v>
      </c>
      <c r="BX10" s="146">
        <f>Timing!BX10</f>
        <v>31</v>
      </c>
      <c r="BY10" s="146">
        <f>Timing!BY10</f>
        <v>29</v>
      </c>
      <c r="BZ10" s="146">
        <f>Timing!BZ10</f>
        <v>31</v>
      </c>
      <c r="CA10" s="146">
        <f>Timing!CA10</f>
        <v>30</v>
      </c>
      <c r="CB10" s="146">
        <f>Timing!CB10</f>
        <v>31</v>
      </c>
      <c r="CC10" s="146">
        <f>Timing!CC10</f>
        <v>30</v>
      </c>
      <c r="CD10" s="146">
        <f>Timing!CD10</f>
        <v>31</v>
      </c>
      <c r="CE10" s="146">
        <f>Timing!CE10</f>
        <v>31</v>
      </c>
      <c r="CF10" s="146">
        <f>Timing!CF10</f>
        <v>30</v>
      </c>
      <c r="CG10" s="146">
        <f>Timing!CG10</f>
        <v>31</v>
      </c>
      <c r="CH10" s="146">
        <f>Timing!CH10</f>
        <v>30</v>
      </c>
      <c r="CI10" s="146">
        <f>Timing!CI10</f>
        <v>31</v>
      </c>
      <c r="CJ10" s="146">
        <f>Timing!CJ10</f>
        <v>31</v>
      </c>
      <c r="CK10" s="146">
        <f>Timing!CK10</f>
        <v>28</v>
      </c>
      <c r="CL10" s="146">
        <f>Timing!CL10</f>
        <v>31</v>
      </c>
      <c r="CM10" s="146">
        <f>Timing!CM10</f>
        <v>30</v>
      </c>
      <c r="CN10" s="146">
        <f>Timing!CN10</f>
        <v>31</v>
      </c>
      <c r="CO10" s="146">
        <f>Timing!CO10</f>
        <v>30</v>
      </c>
      <c r="CP10" s="146">
        <f>Timing!CP10</f>
        <v>31</v>
      </c>
      <c r="CQ10" s="146">
        <f>Timing!CQ10</f>
        <v>31</v>
      </c>
      <c r="CR10" s="146">
        <f>Timing!CR10</f>
        <v>30</v>
      </c>
      <c r="CS10" s="146">
        <f>Timing!CS10</f>
        <v>31</v>
      </c>
      <c r="CT10" s="146">
        <f>Timing!CT10</f>
        <v>30</v>
      </c>
      <c r="CU10" s="146">
        <f>Timing!CU10</f>
        <v>31</v>
      </c>
      <c r="CV10" s="146">
        <f>Timing!CV10</f>
        <v>31</v>
      </c>
      <c r="CW10" s="146">
        <f>Timing!CW10</f>
        <v>28</v>
      </c>
      <c r="CX10" s="146">
        <f>Timing!CX10</f>
        <v>31</v>
      </c>
      <c r="CY10" s="146">
        <f>Timing!CY10</f>
        <v>30</v>
      </c>
      <c r="CZ10" s="146">
        <f>Timing!CZ10</f>
        <v>31</v>
      </c>
      <c r="DA10" s="146">
        <f>Timing!DA10</f>
        <v>30</v>
      </c>
      <c r="DB10" s="146">
        <f>Timing!DB10</f>
        <v>31</v>
      </c>
      <c r="DC10" s="146">
        <f>Timing!DC10</f>
        <v>31</v>
      </c>
      <c r="DD10" s="146">
        <f>Timing!DD10</f>
        <v>30</v>
      </c>
      <c r="DE10" s="146">
        <f>Timing!DE10</f>
        <v>31</v>
      </c>
      <c r="DF10" s="146">
        <f>Timing!DF10</f>
        <v>30</v>
      </c>
      <c r="DG10" s="146">
        <f>Timing!DG10</f>
        <v>31</v>
      </c>
      <c r="DH10" s="146">
        <f>Timing!DH10</f>
        <v>31</v>
      </c>
      <c r="DI10" s="146">
        <f>Timing!DI10</f>
        <v>28</v>
      </c>
      <c r="DJ10" s="146">
        <f>Timing!DJ10</f>
        <v>31</v>
      </c>
      <c r="DK10" s="146">
        <f>Timing!DK10</f>
        <v>30</v>
      </c>
      <c r="DL10" s="146">
        <f>Timing!DL10</f>
        <v>31</v>
      </c>
      <c r="DM10" s="146">
        <f>Timing!DM10</f>
        <v>30</v>
      </c>
      <c r="DN10" s="146">
        <f>Timing!DN10</f>
        <v>31</v>
      </c>
      <c r="DO10" s="146">
        <f>Timing!DO10</f>
        <v>31</v>
      </c>
      <c r="DP10" s="146">
        <f>Timing!DP10</f>
        <v>30</v>
      </c>
      <c r="DQ10" s="146">
        <f>Timing!DQ10</f>
        <v>31</v>
      </c>
      <c r="DR10" s="146">
        <f>Timing!DR10</f>
        <v>30</v>
      </c>
      <c r="DS10" s="146">
        <f>Timing!DS10</f>
        <v>31</v>
      </c>
      <c r="DT10" s="146">
        <f>Timing!DT10</f>
        <v>31</v>
      </c>
      <c r="DU10" s="146">
        <f>Timing!DU10</f>
        <v>29</v>
      </c>
      <c r="DV10" s="146">
        <f>Timing!DV10</f>
        <v>31</v>
      </c>
      <c r="DW10" s="146">
        <f>Timing!DW10</f>
        <v>30</v>
      </c>
      <c r="DX10" s="146">
        <f>Timing!DX10</f>
        <v>31</v>
      </c>
      <c r="DY10" s="146">
        <f>Timing!DY10</f>
        <v>30</v>
      </c>
    </row>
    <row r="11" spans="1:129" ht="15" customHeight="1">
      <c r="C11" s="146" t="str">
        <f>Timing!C11</f>
        <v>Kalenderjahr</v>
      </c>
      <c r="D11" s="8" t="str">
        <f>Timing!D11</f>
        <v>Jahr</v>
      </c>
      <c r="J11" s="146">
        <f>Timing!J11</f>
        <v>2014</v>
      </c>
      <c r="K11" s="146">
        <f>Timing!K11</f>
        <v>2014</v>
      </c>
      <c r="L11" s="146">
        <f>Timing!L11</f>
        <v>2014</v>
      </c>
      <c r="M11" s="146">
        <f>Timing!M11</f>
        <v>2014</v>
      </c>
      <c r="N11" s="146">
        <f>Timing!N11</f>
        <v>2014</v>
      </c>
      <c r="O11" s="146">
        <f>Timing!O11</f>
        <v>2014</v>
      </c>
      <c r="P11" s="146">
        <f>Timing!P11</f>
        <v>2015</v>
      </c>
      <c r="Q11" s="146">
        <f>Timing!Q11</f>
        <v>2015</v>
      </c>
      <c r="R11" s="146">
        <f>Timing!R11</f>
        <v>2015</v>
      </c>
      <c r="S11" s="146">
        <f>Timing!S11</f>
        <v>2015</v>
      </c>
      <c r="T11" s="146">
        <f>Timing!T11</f>
        <v>2015</v>
      </c>
      <c r="U11" s="146">
        <f>Timing!U11</f>
        <v>2015</v>
      </c>
      <c r="V11" s="146">
        <f>Timing!V11</f>
        <v>2015</v>
      </c>
      <c r="W11" s="146">
        <f>Timing!W11</f>
        <v>2015</v>
      </c>
      <c r="X11" s="146">
        <f>Timing!X11</f>
        <v>2015</v>
      </c>
      <c r="Y11" s="146">
        <f>Timing!Y11</f>
        <v>2015</v>
      </c>
      <c r="Z11" s="146">
        <f>Timing!Z11</f>
        <v>2015</v>
      </c>
      <c r="AA11" s="146">
        <f>Timing!AA11</f>
        <v>2015</v>
      </c>
      <c r="AB11" s="146">
        <f>Timing!AB11</f>
        <v>2016</v>
      </c>
      <c r="AC11" s="146">
        <f>Timing!AC11</f>
        <v>2016</v>
      </c>
      <c r="AD11" s="146">
        <f>Timing!AD11</f>
        <v>2016</v>
      </c>
      <c r="AE11" s="146">
        <f>Timing!AE11</f>
        <v>2016</v>
      </c>
      <c r="AF11" s="146">
        <f>Timing!AF11</f>
        <v>2016</v>
      </c>
      <c r="AG11" s="146">
        <f>Timing!AG11</f>
        <v>2016</v>
      </c>
      <c r="AH11" s="146">
        <f>Timing!AH11</f>
        <v>2016</v>
      </c>
      <c r="AI11" s="146">
        <f>Timing!AI11</f>
        <v>2016</v>
      </c>
      <c r="AJ11" s="146">
        <f>Timing!AJ11</f>
        <v>2016</v>
      </c>
      <c r="AK11" s="146">
        <f>Timing!AK11</f>
        <v>2016</v>
      </c>
      <c r="AL11" s="146">
        <f>Timing!AL11</f>
        <v>2016</v>
      </c>
      <c r="AM11" s="146">
        <f>Timing!AM11</f>
        <v>2016</v>
      </c>
      <c r="AN11" s="146">
        <f>Timing!AN11</f>
        <v>2017</v>
      </c>
      <c r="AO11" s="146">
        <f>Timing!AO11</f>
        <v>2017</v>
      </c>
      <c r="AP11" s="146">
        <f>Timing!AP11</f>
        <v>2017</v>
      </c>
      <c r="AQ11" s="146">
        <f>Timing!AQ11</f>
        <v>2017</v>
      </c>
      <c r="AR11" s="146">
        <f>Timing!AR11</f>
        <v>2017</v>
      </c>
      <c r="AS11" s="146">
        <f>Timing!AS11</f>
        <v>2017</v>
      </c>
      <c r="AT11" s="146">
        <f>Timing!AT11</f>
        <v>2017</v>
      </c>
      <c r="AU11" s="146">
        <f>Timing!AU11</f>
        <v>2017</v>
      </c>
      <c r="AV11" s="146">
        <f>Timing!AV11</f>
        <v>2017</v>
      </c>
      <c r="AW11" s="146">
        <f>Timing!AW11</f>
        <v>2017</v>
      </c>
      <c r="AX11" s="146">
        <f>Timing!AX11</f>
        <v>2017</v>
      </c>
      <c r="AY11" s="146">
        <f>Timing!AY11</f>
        <v>2017</v>
      </c>
      <c r="AZ11" s="146">
        <f>Timing!AZ11</f>
        <v>2018</v>
      </c>
      <c r="BA11" s="146">
        <f>Timing!BA11</f>
        <v>2018</v>
      </c>
      <c r="BB11" s="146">
        <f>Timing!BB11</f>
        <v>2018</v>
      </c>
      <c r="BC11" s="146">
        <f>Timing!BC11</f>
        <v>2018</v>
      </c>
      <c r="BD11" s="146">
        <f>Timing!BD11</f>
        <v>2018</v>
      </c>
      <c r="BE11" s="146">
        <f>Timing!BE11</f>
        <v>2018</v>
      </c>
      <c r="BF11" s="146">
        <f>Timing!BF11</f>
        <v>2018</v>
      </c>
      <c r="BG11" s="146">
        <f>Timing!BG11</f>
        <v>2018</v>
      </c>
      <c r="BH11" s="146">
        <f>Timing!BH11</f>
        <v>2018</v>
      </c>
      <c r="BI11" s="146">
        <f>Timing!BI11</f>
        <v>2018</v>
      </c>
      <c r="BJ11" s="146">
        <f>Timing!BJ11</f>
        <v>2018</v>
      </c>
      <c r="BK11" s="146">
        <f>Timing!BK11</f>
        <v>2018</v>
      </c>
      <c r="BL11" s="146">
        <f>Timing!BL11</f>
        <v>2019</v>
      </c>
      <c r="BM11" s="146">
        <f>Timing!BM11</f>
        <v>2019</v>
      </c>
      <c r="BN11" s="146">
        <f>Timing!BN11</f>
        <v>2019</v>
      </c>
      <c r="BO11" s="146">
        <f>Timing!BO11</f>
        <v>2019</v>
      </c>
      <c r="BP11" s="146">
        <f>Timing!BP11</f>
        <v>2019</v>
      </c>
      <c r="BQ11" s="146">
        <f>Timing!BQ11</f>
        <v>2019</v>
      </c>
      <c r="BR11" s="146">
        <f>Timing!BR11</f>
        <v>2019</v>
      </c>
      <c r="BS11" s="146">
        <f>Timing!BS11</f>
        <v>2019</v>
      </c>
      <c r="BT11" s="146">
        <f>Timing!BT11</f>
        <v>2019</v>
      </c>
      <c r="BU11" s="146">
        <f>Timing!BU11</f>
        <v>2019</v>
      </c>
      <c r="BV11" s="146">
        <f>Timing!BV11</f>
        <v>2019</v>
      </c>
      <c r="BW11" s="146">
        <f>Timing!BW11</f>
        <v>2019</v>
      </c>
      <c r="BX11" s="146">
        <f>Timing!BX11</f>
        <v>2020</v>
      </c>
      <c r="BY11" s="146">
        <f>Timing!BY11</f>
        <v>2020</v>
      </c>
      <c r="BZ11" s="146">
        <f>Timing!BZ11</f>
        <v>2020</v>
      </c>
      <c r="CA11" s="146">
        <f>Timing!CA11</f>
        <v>2020</v>
      </c>
      <c r="CB11" s="146">
        <f>Timing!CB11</f>
        <v>2020</v>
      </c>
      <c r="CC11" s="146">
        <f>Timing!CC11</f>
        <v>2020</v>
      </c>
      <c r="CD11" s="146">
        <f>Timing!CD11</f>
        <v>2020</v>
      </c>
      <c r="CE11" s="146">
        <f>Timing!CE11</f>
        <v>2020</v>
      </c>
      <c r="CF11" s="146">
        <f>Timing!CF11</f>
        <v>2020</v>
      </c>
      <c r="CG11" s="146">
        <f>Timing!CG11</f>
        <v>2020</v>
      </c>
      <c r="CH11" s="146">
        <f>Timing!CH11</f>
        <v>2020</v>
      </c>
      <c r="CI11" s="146">
        <f>Timing!CI11</f>
        <v>2020</v>
      </c>
      <c r="CJ11" s="146">
        <f>Timing!CJ11</f>
        <v>2021</v>
      </c>
      <c r="CK11" s="146">
        <f>Timing!CK11</f>
        <v>2021</v>
      </c>
      <c r="CL11" s="146">
        <f>Timing!CL11</f>
        <v>2021</v>
      </c>
      <c r="CM11" s="146">
        <f>Timing!CM11</f>
        <v>2021</v>
      </c>
      <c r="CN11" s="146">
        <f>Timing!CN11</f>
        <v>2021</v>
      </c>
      <c r="CO11" s="146">
        <f>Timing!CO11</f>
        <v>2021</v>
      </c>
      <c r="CP11" s="146">
        <f>Timing!CP11</f>
        <v>2021</v>
      </c>
      <c r="CQ11" s="146">
        <f>Timing!CQ11</f>
        <v>2021</v>
      </c>
      <c r="CR11" s="146">
        <f>Timing!CR11</f>
        <v>2021</v>
      </c>
      <c r="CS11" s="146">
        <f>Timing!CS11</f>
        <v>2021</v>
      </c>
      <c r="CT11" s="146">
        <f>Timing!CT11</f>
        <v>2021</v>
      </c>
      <c r="CU11" s="146">
        <f>Timing!CU11</f>
        <v>2021</v>
      </c>
      <c r="CV11" s="146">
        <f>Timing!CV11</f>
        <v>2022</v>
      </c>
      <c r="CW11" s="146">
        <f>Timing!CW11</f>
        <v>2022</v>
      </c>
      <c r="CX11" s="146">
        <f>Timing!CX11</f>
        <v>2022</v>
      </c>
      <c r="CY11" s="146">
        <f>Timing!CY11</f>
        <v>2022</v>
      </c>
      <c r="CZ11" s="146">
        <f>Timing!CZ11</f>
        <v>2022</v>
      </c>
      <c r="DA11" s="146">
        <f>Timing!DA11</f>
        <v>2022</v>
      </c>
      <c r="DB11" s="146">
        <f>Timing!DB11</f>
        <v>2022</v>
      </c>
      <c r="DC11" s="146">
        <f>Timing!DC11</f>
        <v>2022</v>
      </c>
      <c r="DD11" s="146">
        <f>Timing!DD11</f>
        <v>2022</v>
      </c>
      <c r="DE11" s="146">
        <f>Timing!DE11</f>
        <v>2022</v>
      </c>
      <c r="DF11" s="146">
        <f>Timing!DF11</f>
        <v>2022</v>
      </c>
      <c r="DG11" s="146">
        <f>Timing!DG11</f>
        <v>2022</v>
      </c>
      <c r="DH11" s="146">
        <f>Timing!DH11</f>
        <v>2023</v>
      </c>
      <c r="DI11" s="146">
        <f>Timing!DI11</f>
        <v>2023</v>
      </c>
      <c r="DJ11" s="146">
        <f>Timing!DJ11</f>
        <v>2023</v>
      </c>
      <c r="DK11" s="146">
        <f>Timing!DK11</f>
        <v>2023</v>
      </c>
      <c r="DL11" s="146">
        <f>Timing!DL11</f>
        <v>2023</v>
      </c>
      <c r="DM11" s="146">
        <f>Timing!DM11</f>
        <v>2023</v>
      </c>
      <c r="DN11" s="146">
        <f>Timing!DN11</f>
        <v>2023</v>
      </c>
      <c r="DO11" s="146">
        <f>Timing!DO11</f>
        <v>2023</v>
      </c>
      <c r="DP11" s="146">
        <f>Timing!DP11</f>
        <v>2023</v>
      </c>
      <c r="DQ11" s="146">
        <f>Timing!DQ11</f>
        <v>2023</v>
      </c>
      <c r="DR11" s="146">
        <f>Timing!DR11</f>
        <v>2023</v>
      </c>
      <c r="DS11" s="146">
        <f>Timing!DS11</f>
        <v>2023</v>
      </c>
      <c r="DT11" s="146">
        <f>Timing!DT11</f>
        <v>2024</v>
      </c>
      <c r="DU11" s="146">
        <f>Timing!DU11</f>
        <v>2024</v>
      </c>
      <c r="DV11" s="146">
        <f>Timing!DV11</f>
        <v>2024</v>
      </c>
      <c r="DW11" s="146">
        <f>Timing!DW11</f>
        <v>2024</v>
      </c>
      <c r="DX11" s="146">
        <f>Timing!DX11</f>
        <v>2024</v>
      </c>
      <c r="DY11" s="146">
        <f>Timing!DY11</f>
        <v>2024</v>
      </c>
    </row>
    <row r="12" spans="1:129">
      <c r="D12" s="8"/>
    </row>
    <row r="13" spans="1:129">
      <c r="C13" s="42" t="str">
        <f>Timing!C13</f>
        <v>Zähler Monate in Bauphase / Construction</v>
      </c>
      <c r="D13" s="8" t="str">
        <f>Timing!D13</f>
        <v>Zahl</v>
      </c>
      <c r="E13" s="17" t="str">
        <f>Timing!E13</f>
        <v>Monate</v>
      </c>
      <c r="J13" s="128">
        <f>Timing!J13</f>
        <v>1</v>
      </c>
      <c r="K13" s="128">
        <f>Timing!K13</f>
        <v>2</v>
      </c>
      <c r="L13" s="128">
        <f>Timing!L13</f>
        <v>3</v>
      </c>
      <c r="M13" s="128">
        <f>Timing!M13</f>
        <v>4</v>
      </c>
      <c r="N13" s="128">
        <f>Timing!N13</f>
        <v>5</v>
      </c>
      <c r="O13" s="128">
        <f>Timing!O13</f>
        <v>6</v>
      </c>
      <c r="P13" s="128">
        <f>Timing!P13</f>
        <v>0</v>
      </c>
      <c r="Q13" s="128">
        <f>Timing!Q13</f>
        <v>0</v>
      </c>
      <c r="R13" s="128">
        <f>Timing!R13</f>
        <v>0</v>
      </c>
      <c r="S13" s="128">
        <f>Timing!S13</f>
        <v>0</v>
      </c>
      <c r="T13" s="128">
        <f>Timing!T13</f>
        <v>0</v>
      </c>
      <c r="U13" s="128">
        <f>Timing!U13</f>
        <v>0</v>
      </c>
      <c r="V13" s="128">
        <f>Timing!V13</f>
        <v>0</v>
      </c>
      <c r="W13" s="128">
        <f>Timing!W13</f>
        <v>0</v>
      </c>
      <c r="X13" s="128">
        <f>Timing!X13</f>
        <v>0</v>
      </c>
      <c r="Y13" s="128">
        <f>Timing!Y13</f>
        <v>0</v>
      </c>
      <c r="Z13" s="128">
        <f>Timing!Z13</f>
        <v>0</v>
      </c>
      <c r="AA13" s="128">
        <f>Timing!AA13</f>
        <v>0</v>
      </c>
      <c r="AB13" s="128">
        <f>Timing!AB13</f>
        <v>0</v>
      </c>
      <c r="AC13" s="128">
        <f>Timing!AC13</f>
        <v>0</v>
      </c>
      <c r="AD13" s="128">
        <f>Timing!AD13</f>
        <v>0</v>
      </c>
      <c r="AE13" s="128">
        <f>Timing!AE13</f>
        <v>0</v>
      </c>
      <c r="AF13" s="128">
        <f>Timing!AF13</f>
        <v>0</v>
      </c>
      <c r="AG13" s="128">
        <f>Timing!AG13</f>
        <v>0</v>
      </c>
      <c r="AH13" s="128">
        <f>Timing!AH13</f>
        <v>0</v>
      </c>
      <c r="AI13" s="128">
        <f>Timing!AI13</f>
        <v>0</v>
      </c>
      <c r="AJ13" s="128">
        <f>Timing!AJ13</f>
        <v>0</v>
      </c>
      <c r="AK13" s="128">
        <f>Timing!AK13</f>
        <v>0</v>
      </c>
      <c r="AL13" s="128">
        <f>Timing!AL13</f>
        <v>0</v>
      </c>
      <c r="AM13" s="128">
        <f>Timing!AM13</f>
        <v>0</v>
      </c>
      <c r="AN13" s="128">
        <f>Timing!AN13</f>
        <v>0</v>
      </c>
      <c r="AO13" s="128">
        <f>Timing!AO13</f>
        <v>0</v>
      </c>
      <c r="AP13" s="128">
        <f>Timing!AP13</f>
        <v>0</v>
      </c>
      <c r="AQ13" s="128">
        <f>Timing!AQ13</f>
        <v>0</v>
      </c>
      <c r="AR13" s="128">
        <f>Timing!AR13</f>
        <v>0</v>
      </c>
      <c r="AS13" s="128">
        <f>Timing!AS13</f>
        <v>0</v>
      </c>
      <c r="AT13" s="128">
        <f>Timing!AT13</f>
        <v>0</v>
      </c>
      <c r="AU13" s="128">
        <f>Timing!AU13</f>
        <v>0</v>
      </c>
      <c r="AV13" s="128">
        <f>Timing!AV13</f>
        <v>0</v>
      </c>
      <c r="AW13" s="128">
        <f>Timing!AW13</f>
        <v>0</v>
      </c>
      <c r="AX13" s="128">
        <f>Timing!AX13</f>
        <v>0</v>
      </c>
      <c r="AY13" s="128">
        <f>Timing!AY13</f>
        <v>0</v>
      </c>
      <c r="AZ13" s="128">
        <f>Timing!AZ13</f>
        <v>0</v>
      </c>
      <c r="BA13" s="128">
        <f>Timing!BA13</f>
        <v>0</v>
      </c>
      <c r="BB13" s="128">
        <f>Timing!BB13</f>
        <v>0</v>
      </c>
      <c r="BC13" s="128">
        <f>Timing!BC13</f>
        <v>0</v>
      </c>
      <c r="BD13" s="128">
        <f>Timing!BD13</f>
        <v>0</v>
      </c>
      <c r="BE13" s="128">
        <f>Timing!BE13</f>
        <v>0</v>
      </c>
      <c r="BF13" s="128">
        <f>Timing!BF13</f>
        <v>0</v>
      </c>
      <c r="BG13" s="128">
        <f>Timing!BG13</f>
        <v>0</v>
      </c>
      <c r="BH13" s="128">
        <f>Timing!BH13</f>
        <v>0</v>
      </c>
      <c r="BI13" s="128">
        <f>Timing!BI13</f>
        <v>0</v>
      </c>
      <c r="BJ13" s="128">
        <f>Timing!BJ13</f>
        <v>0</v>
      </c>
      <c r="BK13" s="128">
        <f>Timing!BK13</f>
        <v>0</v>
      </c>
      <c r="BL13" s="128">
        <f>Timing!BL13</f>
        <v>0</v>
      </c>
      <c r="BM13" s="128">
        <f>Timing!BM13</f>
        <v>0</v>
      </c>
      <c r="BN13" s="128">
        <f>Timing!BN13</f>
        <v>0</v>
      </c>
      <c r="BO13" s="128">
        <f>Timing!BO13</f>
        <v>0</v>
      </c>
      <c r="BP13" s="128">
        <f>Timing!BP13</f>
        <v>0</v>
      </c>
      <c r="BQ13" s="128">
        <f>Timing!BQ13</f>
        <v>0</v>
      </c>
      <c r="BR13" s="128">
        <f>Timing!BR13</f>
        <v>0</v>
      </c>
      <c r="BS13" s="128">
        <f>Timing!BS13</f>
        <v>0</v>
      </c>
      <c r="BT13" s="128">
        <f>Timing!BT13</f>
        <v>0</v>
      </c>
      <c r="BU13" s="128">
        <f>Timing!BU13</f>
        <v>0</v>
      </c>
      <c r="BV13" s="128">
        <f>Timing!BV13</f>
        <v>0</v>
      </c>
      <c r="BW13" s="128">
        <f>Timing!BW13</f>
        <v>0</v>
      </c>
      <c r="BX13" s="128">
        <f>Timing!BX13</f>
        <v>0</v>
      </c>
      <c r="BY13" s="128">
        <f>Timing!BY13</f>
        <v>0</v>
      </c>
      <c r="BZ13" s="128">
        <f>Timing!BZ13</f>
        <v>0</v>
      </c>
      <c r="CA13" s="128">
        <f>Timing!CA13</f>
        <v>0</v>
      </c>
      <c r="CB13" s="128">
        <f>Timing!CB13</f>
        <v>0</v>
      </c>
      <c r="CC13" s="128">
        <f>Timing!CC13</f>
        <v>0</v>
      </c>
      <c r="CD13" s="128">
        <f>Timing!CD13</f>
        <v>0</v>
      </c>
      <c r="CE13" s="128">
        <f>Timing!CE13</f>
        <v>0</v>
      </c>
      <c r="CF13" s="128">
        <f>Timing!CF13</f>
        <v>0</v>
      </c>
      <c r="CG13" s="128">
        <f>Timing!CG13</f>
        <v>0</v>
      </c>
      <c r="CH13" s="128">
        <f>Timing!CH13</f>
        <v>0</v>
      </c>
      <c r="CI13" s="128">
        <f>Timing!CI13</f>
        <v>0</v>
      </c>
      <c r="CJ13" s="128">
        <f>Timing!CJ13</f>
        <v>0</v>
      </c>
      <c r="CK13" s="128">
        <f>Timing!CK13</f>
        <v>0</v>
      </c>
      <c r="CL13" s="128">
        <f>Timing!CL13</f>
        <v>0</v>
      </c>
      <c r="CM13" s="128">
        <f>Timing!CM13</f>
        <v>0</v>
      </c>
      <c r="CN13" s="128">
        <f>Timing!CN13</f>
        <v>0</v>
      </c>
      <c r="CO13" s="128">
        <f>Timing!CO13</f>
        <v>0</v>
      </c>
      <c r="CP13" s="128">
        <f>Timing!CP13</f>
        <v>0</v>
      </c>
      <c r="CQ13" s="128">
        <f>Timing!CQ13</f>
        <v>0</v>
      </c>
      <c r="CR13" s="128">
        <f>Timing!CR13</f>
        <v>0</v>
      </c>
      <c r="CS13" s="128">
        <f>Timing!CS13</f>
        <v>0</v>
      </c>
      <c r="CT13" s="128">
        <f>Timing!CT13</f>
        <v>0</v>
      </c>
      <c r="CU13" s="128">
        <f>Timing!CU13</f>
        <v>0</v>
      </c>
      <c r="CV13" s="128">
        <f>Timing!CV13</f>
        <v>0</v>
      </c>
      <c r="CW13" s="128">
        <f>Timing!CW13</f>
        <v>0</v>
      </c>
      <c r="CX13" s="128">
        <f>Timing!CX13</f>
        <v>0</v>
      </c>
      <c r="CY13" s="128">
        <f>Timing!CY13</f>
        <v>0</v>
      </c>
      <c r="CZ13" s="128">
        <f>Timing!CZ13</f>
        <v>0</v>
      </c>
      <c r="DA13" s="128">
        <f>Timing!DA13</f>
        <v>0</v>
      </c>
      <c r="DB13" s="128">
        <f>Timing!DB13</f>
        <v>0</v>
      </c>
      <c r="DC13" s="128">
        <f>Timing!DC13</f>
        <v>0</v>
      </c>
      <c r="DD13" s="128">
        <f>Timing!DD13</f>
        <v>0</v>
      </c>
      <c r="DE13" s="128">
        <f>Timing!DE13</f>
        <v>0</v>
      </c>
      <c r="DF13" s="128">
        <f>Timing!DF13</f>
        <v>0</v>
      </c>
      <c r="DG13" s="128">
        <f>Timing!DG13</f>
        <v>0</v>
      </c>
      <c r="DH13" s="128">
        <f>Timing!DH13</f>
        <v>0</v>
      </c>
      <c r="DI13" s="128">
        <f>Timing!DI13</f>
        <v>0</v>
      </c>
      <c r="DJ13" s="128">
        <f>Timing!DJ13</f>
        <v>0</v>
      </c>
      <c r="DK13" s="128">
        <f>Timing!DK13</f>
        <v>0</v>
      </c>
      <c r="DL13" s="128">
        <f>Timing!DL13</f>
        <v>0</v>
      </c>
      <c r="DM13" s="128">
        <f>Timing!DM13</f>
        <v>0</v>
      </c>
      <c r="DN13" s="128">
        <f>Timing!DN13</f>
        <v>0</v>
      </c>
      <c r="DO13" s="128">
        <f>Timing!DO13</f>
        <v>0</v>
      </c>
      <c r="DP13" s="128">
        <f>Timing!DP13</f>
        <v>0</v>
      </c>
      <c r="DQ13" s="128">
        <f>Timing!DQ13</f>
        <v>0</v>
      </c>
      <c r="DR13" s="128">
        <f>Timing!DR13</f>
        <v>0</v>
      </c>
      <c r="DS13" s="128">
        <f>Timing!DS13</f>
        <v>0</v>
      </c>
      <c r="DT13" s="128">
        <f>Timing!DT13</f>
        <v>0</v>
      </c>
      <c r="DU13" s="128">
        <f>Timing!DU13</f>
        <v>0</v>
      </c>
      <c r="DV13" s="128">
        <f>Timing!DV13</f>
        <v>0</v>
      </c>
      <c r="DW13" s="128">
        <f>Timing!DW13</f>
        <v>0</v>
      </c>
      <c r="DX13" s="128">
        <f>Timing!DX13</f>
        <v>0</v>
      </c>
      <c r="DY13" s="128">
        <f>Timing!DY13</f>
        <v>0</v>
      </c>
    </row>
    <row r="14" spans="1:129">
      <c r="C14" s="42" t="str">
        <f>Timing!C14</f>
        <v>Zähler Monate in Betriebsphase / Operations</v>
      </c>
      <c r="D14" s="8" t="str">
        <f>Timing!D14</f>
        <v>Zahl</v>
      </c>
      <c r="E14" s="17" t="str">
        <f>Timing!E14</f>
        <v>Monate</v>
      </c>
      <c r="J14" s="128">
        <f>Timing!J14</f>
        <v>0</v>
      </c>
      <c r="K14" s="128">
        <f>Timing!K14</f>
        <v>0</v>
      </c>
      <c r="L14" s="128">
        <f>Timing!L14</f>
        <v>0</v>
      </c>
      <c r="M14" s="128">
        <f>Timing!M14</f>
        <v>0</v>
      </c>
      <c r="N14" s="128">
        <f>Timing!N14</f>
        <v>0</v>
      </c>
      <c r="O14" s="128">
        <f>Timing!O14</f>
        <v>0</v>
      </c>
      <c r="P14" s="128">
        <f>Timing!P14</f>
        <v>1</v>
      </c>
      <c r="Q14" s="128">
        <f>Timing!Q14</f>
        <v>2</v>
      </c>
      <c r="R14" s="128">
        <f>Timing!R14</f>
        <v>3</v>
      </c>
      <c r="S14" s="128">
        <f>Timing!S14</f>
        <v>4</v>
      </c>
      <c r="T14" s="128">
        <f>Timing!T14</f>
        <v>5</v>
      </c>
      <c r="U14" s="128">
        <f>Timing!U14</f>
        <v>6</v>
      </c>
      <c r="V14" s="128">
        <f>Timing!V14</f>
        <v>7</v>
      </c>
      <c r="W14" s="128">
        <f>Timing!W14</f>
        <v>8</v>
      </c>
      <c r="X14" s="128">
        <f>Timing!X14</f>
        <v>9</v>
      </c>
      <c r="Y14" s="128">
        <f>Timing!Y14</f>
        <v>10</v>
      </c>
      <c r="Z14" s="128">
        <f>Timing!Z14</f>
        <v>11</v>
      </c>
      <c r="AA14" s="128">
        <f>Timing!AA14</f>
        <v>12</v>
      </c>
      <c r="AB14" s="128">
        <f>Timing!AB14</f>
        <v>13</v>
      </c>
      <c r="AC14" s="128">
        <f>Timing!AC14</f>
        <v>14</v>
      </c>
      <c r="AD14" s="128">
        <f>Timing!AD14</f>
        <v>15</v>
      </c>
      <c r="AE14" s="128">
        <f>Timing!AE14</f>
        <v>16</v>
      </c>
      <c r="AF14" s="128">
        <f>Timing!AF14</f>
        <v>17</v>
      </c>
      <c r="AG14" s="128">
        <f>Timing!AG14</f>
        <v>18</v>
      </c>
      <c r="AH14" s="128">
        <f>Timing!AH14</f>
        <v>19</v>
      </c>
      <c r="AI14" s="128">
        <f>Timing!AI14</f>
        <v>20</v>
      </c>
      <c r="AJ14" s="128">
        <f>Timing!AJ14</f>
        <v>21</v>
      </c>
      <c r="AK14" s="128">
        <f>Timing!AK14</f>
        <v>22</v>
      </c>
      <c r="AL14" s="128">
        <f>Timing!AL14</f>
        <v>23</v>
      </c>
      <c r="AM14" s="128">
        <f>Timing!AM14</f>
        <v>24</v>
      </c>
      <c r="AN14" s="128">
        <f>Timing!AN14</f>
        <v>25</v>
      </c>
      <c r="AO14" s="128">
        <f>Timing!AO14</f>
        <v>26</v>
      </c>
      <c r="AP14" s="128">
        <f>Timing!AP14</f>
        <v>27</v>
      </c>
      <c r="AQ14" s="128">
        <f>Timing!AQ14</f>
        <v>28</v>
      </c>
      <c r="AR14" s="128">
        <f>Timing!AR14</f>
        <v>29</v>
      </c>
      <c r="AS14" s="128">
        <f>Timing!AS14</f>
        <v>30</v>
      </c>
      <c r="AT14" s="128">
        <f>Timing!AT14</f>
        <v>31</v>
      </c>
      <c r="AU14" s="128">
        <f>Timing!AU14</f>
        <v>32</v>
      </c>
      <c r="AV14" s="128">
        <f>Timing!AV14</f>
        <v>33</v>
      </c>
      <c r="AW14" s="128">
        <f>Timing!AW14</f>
        <v>34</v>
      </c>
      <c r="AX14" s="128">
        <f>Timing!AX14</f>
        <v>35</v>
      </c>
      <c r="AY14" s="128">
        <f>Timing!AY14</f>
        <v>36</v>
      </c>
      <c r="AZ14" s="128">
        <f>Timing!AZ14</f>
        <v>37</v>
      </c>
      <c r="BA14" s="128">
        <f>Timing!BA14</f>
        <v>38</v>
      </c>
      <c r="BB14" s="128">
        <f>Timing!BB14</f>
        <v>39</v>
      </c>
      <c r="BC14" s="128">
        <f>Timing!BC14</f>
        <v>40</v>
      </c>
      <c r="BD14" s="128">
        <f>Timing!BD14</f>
        <v>41</v>
      </c>
      <c r="BE14" s="128">
        <f>Timing!BE14</f>
        <v>42</v>
      </c>
      <c r="BF14" s="128">
        <f>Timing!BF14</f>
        <v>43</v>
      </c>
      <c r="BG14" s="128">
        <f>Timing!BG14</f>
        <v>44</v>
      </c>
      <c r="BH14" s="128">
        <f>Timing!BH14</f>
        <v>45</v>
      </c>
      <c r="BI14" s="128">
        <f>Timing!BI14</f>
        <v>46</v>
      </c>
      <c r="BJ14" s="128">
        <f>Timing!BJ14</f>
        <v>47</v>
      </c>
      <c r="BK14" s="128">
        <f>Timing!BK14</f>
        <v>48</v>
      </c>
      <c r="BL14" s="128">
        <f>Timing!BL14</f>
        <v>49</v>
      </c>
      <c r="BM14" s="128">
        <f>Timing!BM14</f>
        <v>50</v>
      </c>
      <c r="BN14" s="128">
        <f>Timing!BN14</f>
        <v>51</v>
      </c>
      <c r="BO14" s="128">
        <f>Timing!BO14</f>
        <v>52</v>
      </c>
      <c r="BP14" s="128">
        <f>Timing!BP14</f>
        <v>53</v>
      </c>
      <c r="BQ14" s="128">
        <f>Timing!BQ14</f>
        <v>54</v>
      </c>
      <c r="BR14" s="128">
        <f>Timing!BR14</f>
        <v>55</v>
      </c>
      <c r="BS14" s="128">
        <f>Timing!BS14</f>
        <v>56</v>
      </c>
      <c r="BT14" s="128">
        <f>Timing!BT14</f>
        <v>57</v>
      </c>
      <c r="BU14" s="128">
        <f>Timing!BU14</f>
        <v>58</v>
      </c>
      <c r="BV14" s="128">
        <f>Timing!BV14</f>
        <v>59</v>
      </c>
      <c r="BW14" s="128">
        <f>Timing!BW14</f>
        <v>60</v>
      </c>
      <c r="BX14" s="128">
        <f>Timing!BX14</f>
        <v>61</v>
      </c>
      <c r="BY14" s="128">
        <f>Timing!BY14</f>
        <v>62</v>
      </c>
      <c r="BZ14" s="128">
        <f>Timing!BZ14</f>
        <v>63</v>
      </c>
      <c r="CA14" s="128">
        <f>Timing!CA14</f>
        <v>64</v>
      </c>
      <c r="CB14" s="128">
        <f>Timing!CB14</f>
        <v>65</v>
      </c>
      <c r="CC14" s="128">
        <f>Timing!CC14</f>
        <v>66</v>
      </c>
      <c r="CD14" s="128">
        <f>Timing!CD14</f>
        <v>67</v>
      </c>
      <c r="CE14" s="128">
        <f>Timing!CE14</f>
        <v>68</v>
      </c>
      <c r="CF14" s="128">
        <f>Timing!CF14</f>
        <v>69</v>
      </c>
      <c r="CG14" s="128">
        <f>Timing!CG14</f>
        <v>70</v>
      </c>
      <c r="CH14" s="128">
        <f>Timing!CH14</f>
        <v>71</v>
      </c>
      <c r="CI14" s="128">
        <f>Timing!CI14</f>
        <v>72</v>
      </c>
      <c r="CJ14" s="128">
        <f>Timing!CJ14</f>
        <v>0</v>
      </c>
      <c r="CK14" s="128">
        <f>Timing!CK14</f>
        <v>0</v>
      </c>
      <c r="CL14" s="128">
        <f>Timing!CL14</f>
        <v>0</v>
      </c>
      <c r="CM14" s="128">
        <f>Timing!CM14</f>
        <v>0</v>
      </c>
      <c r="CN14" s="128">
        <f>Timing!CN14</f>
        <v>0</v>
      </c>
      <c r="CO14" s="128">
        <f>Timing!CO14</f>
        <v>0</v>
      </c>
      <c r="CP14" s="128">
        <f>Timing!CP14</f>
        <v>0</v>
      </c>
      <c r="CQ14" s="128">
        <f>Timing!CQ14</f>
        <v>0</v>
      </c>
      <c r="CR14" s="128">
        <f>Timing!CR14</f>
        <v>0</v>
      </c>
      <c r="CS14" s="128">
        <f>Timing!CS14</f>
        <v>0</v>
      </c>
      <c r="CT14" s="128">
        <f>Timing!CT14</f>
        <v>0</v>
      </c>
      <c r="CU14" s="128">
        <f>Timing!CU14</f>
        <v>0</v>
      </c>
      <c r="CV14" s="128">
        <f>Timing!CV14</f>
        <v>0</v>
      </c>
      <c r="CW14" s="128">
        <f>Timing!CW14</f>
        <v>0</v>
      </c>
      <c r="CX14" s="128">
        <f>Timing!CX14</f>
        <v>0</v>
      </c>
      <c r="CY14" s="128">
        <f>Timing!CY14</f>
        <v>0</v>
      </c>
      <c r="CZ14" s="128">
        <f>Timing!CZ14</f>
        <v>0</v>
      </c>
      <c r="DA14" s="128">
        <f>Timing!DA14</f>
        <v>0</v>
      </c>
      <c r="DB14" s="128">
        <f>Timing!DB14</f>
        <v>0</v>
      </c>
      <c r="DC14" s="128">
        <f>Timing!DC14</f>
        <v>0</v>
      </c>
      <c r="DD14" s="128">
        <f>Timing!DD14</f>
        <v>0</v>
      </c>
      <c r="DE14" s="128">
        <f>Timing!DE14</f>
        <v>0</v>
      </c>
      <c r="DF14" s="128">
        <f>Timing!DF14</f>
        <v>0</v>
      </c>
      <c r="DG14" s="128">
        <f>Timing!DG14</f>
        <v>0</v>
      </c>
      <c r="DH14" s="128">
        <f>Timing!DH14</f>
        <v>0</v>
      </c>
      <c r="DI14" s="128">
        <f>Timing!DI14</f>
        <v>0</v>
      </c>
      <c r="DJ14" s="128">
        <f>Timing!DJ14</f>
        <v>0</v>
      </c>
      <c r="DK14" s="128">
        <f>Timing!DK14</f>
        <v>0</v>
      </c>
      <c r="DL14" s="128">
        <f>Timing!DL14</f>
        <v>0</v>
      </c>
      <c r="DM14" s="128">
        <f>Timing!DM14</f>
        <v>0</v>
      </c>
      <c r="DN14" s="128">
        <f>Timing!DN14</f>
        <v>0</v>
      </c>
      <c r="DO14" s="128">
        <f>Timing!DO14</f>
        <v>0</v>
      </c>
      <c r="DP14" s="128">
        <f>Timing!DP14</f>
        <v>0</v>
      </c>
      <c r="DQ14" s="128">
        <f>Timing!DQ14</f>
        <v>0</v>
      </c>
      <c r="DR14" s="128">
        <f>Timing!DR14</f>
        <v>0</v>
      </c>
      <c r="DS14" s="128">
        <f>Timing!DS14</f>
        <v>0</v>
      </c>
      <c r="DT14" s="128">
        <f>Timing!DT14</f>
        <v>0</v>
      </c>
      <c r="DU14" s="128">
        <f>Timing!DU14</f>
        <v>0</v>
      </c>
      <c r="DV14" s="128">
        <f>Timing!DV14</f>
        <v>0</v>
      </c>
      <c r="DW14" s="128">
        <f>Timing!DW14</f>
        <v>0</v>
      </c>
      <c r="DX14" s="128">
        <f>Timing!DX14</f>
        <v>0</v>
      </c>
      <c r="DY14" s="128">
        <f>Timing!DY14</f>
        <v>0</v>
      </c>
    </row>
    <row r="15" spans="1:129">
      <c r="C15" s="42" t="str">
        <f>Timing!C15</f>
        <v>Zähler Jahre in Betriebsphase / Operations</v>
      </c>
      <c r="D15" s="8" t="str">
        <f>Timing!D15</f>
        <v>Zahl</v>
      </c>
      <c r="E15" s="138">
        <f>Timing!E15</f>
        <v>1</v>
      </c>
      <c r="J15" s="128">
        <f>Timing!J15</f>
        <v>0</v>
      </c>
      <c r="K15" s="128">
        <f>Timing!K15</f>
        <v>0</v>
      </c>
      <c r="L15" s="128">
        <f>Timing!L15</f>
        <v>0</v>
      </c>
      <c r="M15" s="128">
        <f>Timing!M15</f>
        <v>0</v>
      </c>
      <c r="N15" s="128">
        <f>Timing!N15</f>
        <v>0</v>
      </c>
      <c r="O15" s="128">
        <f>Timing!O15</f>
        <v>0</v>
      </c>
      <c r="P15" s="128">
        <f>Timing!P15</f>
        <v>1</v>
      </c>
      <c r="Q15" s="128">
        <f>Timing!Q15</f>
        <v>1</v>
      </c>
      <c r="R15" s="128">
        <f>Timing!R15</f>
        <v>1</v>
      </c>
      <c r="S15" s="128">
        <f>Timing!S15</f>
        <v>1</v>
      </c>
      <c r="T15" s="128">
        <f>Timing!T15</f>
        <v>1</v>
      </c>
      <c r="U15" s="128">
        <f>Timing!U15</f>
        <v>1</v>
      </c>
      <c r="V15" s="128">
        <f>Timing!V15</f>
        <v>1</v>
      </c>
      <c r="W15" s="128">
        <f>Timing!W15</f>
        <v>1</v>
      </c>
      <c r="X15" s="128">
        <f>Timing!X15</f>
        <v>1</v>
      </c>
      <c r="Y15" s="128">
        <f>Timing!Y15</f>
        <v>1</v>
      </c>
      <c r="Z15" s="128">
        <f>Timing!Z15</f>
        <v>1</v>
      </c>
      <c r="AA15" s="128">
        <f>Timing!AA15</f>
        <v>1</v>
      </c>
      <c r="AB15" s="128">
        <f>Timing!AB15</f>
        <v>2</v>
      </c>
      <c r="AC15" s="128">
        <f>Timing!AC15</f>
        <v>2</v>
      </c>
      <c r="AD15" s="128">
        <f>Timing!AD15</f>
        <v>2</v>
      </c>
      <c r="AE15" s="128">
        <f>Timing!AE15</f>
        <v>2</v>
      </c>
      <c r="AF15" s="128">
        <f>Timing!AF15</f>
        <v>2</v>
      </c>
      <c r="AG15" s="128">
        <f>Timing!AG15</f>
        <v>2</v>
      </c>
      <c r="AH15" s="128">
        <f>Timing!AH15</f>
        <v>2</v>
      </c>
      <c r="AI15" s="128">
        <f>Timing!AI15</f>
        <v>2</v>
      </c>
      <c r="AJ15" s="128">
        <f>Timing!AJ15</f>
        <v>2</v>
      </c>
      <c r="AK15" s="128">
        <f>Timing!AK15</f>
        <v>2</v>
      </c>
      <c r="AL15" s="128">
        <f>Timing!AL15</f>
        <v>2</v>
      </c>
      <c r="AM15" s="128">
        <f>Timing!AM15</f>
        <v>2</v>
      </c>
      <c r="AN15" s="128">
        <f>Timing!AN15</f>
        <v>3</v>
      </c>
      <c r="AO15" s="128">
        <f>Timing!AO15</f>
        <v>3</v>
      </c>
      <c r="AP15" s="128">
        <f>Timing!AP15</f>
        <v>3</v>
      </c>
      <c r="AQ15" s="128">
        <f>Timing!AQ15</f>
        <v>3</v>
      </c>
      <c r="AR15" s="128">
        <f>Timing!AR15</f>
        <v>3</v>
      </c>
      <c r="AS15" s="128">
        <f>Timing!AS15</f>
        <v>3</v>
      </c>
      <c r="AT15" s="128">
        <f>Timing!AT15</f>
        <v>3</v>
      </c>
      <c r="AU15" s="128">
        <f>Timing!AU15</f>
        <v>3</v>
      </c>
      <c r="AV15" s="128">
        <f>Timing!AV15</f>
        <v>3</v>
      </c>
      <c r="AW15" s="128">
        <f>Timing!AW15</f>
        <v>3</v>
      </c>
      <c r="AX15" s="128">
        <f>Timing!AX15</f>
        <v>3</v>
      </c>
      <c r="AY15" s="128">
        <f>Timing!AY15</f>
        <v>3</v>
      </c>
      <c r="AZ15" s="128">
        <f>Timing!AZ15</f>
        <v>4</v>
      </c>
      <c r="BA15" s="128">
        <f>Timing!BA15</f>
        <v>4</v>
      </c>
      <c r="BB15" s="128">
        <f>Timing!BB15</f>
        <v>4</v>
      </c>
      <c r="BC15" s="128">
        <f>Timing!BC15</f>
        <v>4</v>
      </c>
      <c r="BD15" s="128">
        <f>Timing!BD15</f>
        <v>4</v>
      </c>
      <c r="BE15" s="128">
        <f>Timing!BE15</f>
        <v>4</v>
      </c>
      <c r="BF15" s="128">
        <f>Timing!BF15</f>
        <v>4</v>
      </c>
      <c r="BG15" s="128">
        <f>Timing!BG15</f>
        <v>4</v>
      </c>
      <c r="BH15" s="128">
        <f>Timing!BH15</f>
        <v>4</v>
      </c>
      <c r="BI15" s="128">
        <f>Timing!BI15</f>
        <v>4</v>
      </c>
      <c r="BJ15" s="128">
        <f>Timing!BJ15</f>
        <v>4</v>
      </c>
      <c r="BK15" s="128">
        <f>Timing!BK15</f>
        <v>4</v>
      </c>
      <c r="BL15" s="128">
        <f>Timing!BL15</f>
        <v>5</v>
      </c>
      <c r="BM15" s="128">
        <f>Timing!BM15</f>
        <v>5</v>
      </c>
      <c r="BN15" s="128">
        <f>Timing!BN15</f>
        <v>5</v>
      </c>
      <c r="BO15" s="128">
        <f>Timing!BO15</f>
        <v>5</v>
      </c>
      <c r="BP15" s="128">
        <f>Timing!BP15</f>
        <v>5</v>
      </c>
      <c r="BQ15" s="128">
        <f>Timing!BQ15</f>
        <v>5</v>
      </c>
      <c r="BR15" s="128">
        <f>Timing!BR15</f>
        <v>5</v>
      </c>
      <c r="BS15" s="128">
        <f>Timing!BS15</f>
        <v>5</v>
      </c>
      <c r="BT15" s="128">
        <f>Timing!BT15</f>
        <v>5</v>
      </c>
      <c r="BU15" s="128">
        <f>Timing!BU15</f>
        <v>5</v>
      </c>
      <c r="BV15" s="128">
        <f>Timing!BV15</f>
        <v>5</v>
      </c>
      <c r="BW15" s="128">
        <f>Timing!BW15</f>
        <v>5</v>
      </c>
      <c r="BX15" s="128">
        <f>Timing!BX15</f>
        <v>6</v>
      </c>
      <c r="BY15" s="128">
        <f>Timing!BY15</f>
        <v>6</v>
      </c>
      <c r="BZ15" s="128">
        <f>Timing!BZ15</f>
        <v>6</v>
      </c>
      <c r="CA15" s="128">
        <f>Timing!CA15</f>
        <v>6</v>
      </c>
      <c r="CB15" s="128">
        <f>Timing!CB15</f>
        <v>6</v>
      </c>
      <c r="CC15" s="128">
        <f>Timing!CC15</f>
        <v>6</v>
      </c>
      <c r="CD15" s="128">
        <f>Timing!CD15</f>
        <v>6</v>
      </c>
      <c r="CE15" s="128">
        <f>Timing!CE15</f>
        <v>6</v>
      </c>
      <c r="CF15" s="128">
        <f>Timing!CF15</f>
        <v>6</v>
      </c>
      <c r="CG15" s="128">
        <f>Timing!CG15</f>
        <v>6</v>
      </c>
      <c r="CH15" s="128">
        <f>Timing!CH15</f>
        <v>6</v>
      </c>
      <c r="CI15" s="128">
        <f>Timing!CI15</f>
        <v>6</v>
      </c>
      <c r="CJ15" s="128">
        <f>Timing!CJ15</f>
        <v>0</v>
      </c>
      <c r="CK15" s="128">
        <f>Timing!CK15</f>
        <v>0</v>
      </c>
      <c r="CL15" s="128">
        <f>Timing!CL15</f>
        <v>0</v>
      </c>
      <c r="CM15" s="128">
        <f>Timing!CM15</f>
        <v>0</v>
      </c>
      <c r="CN15" s="128">
        <f>Timing!CN15</f>
        <v>0</v>
      </c>
      <c r="CO15" s="128">
        <f>Timing!CO15</f>
        <v>0</v>
      </c>
      <c r="CP15" s="128">
        <f>Timing!CP15</f>
        <v>0</v>
      </c>
      <c r="CQ15" s="128">
        <f>Timing!CQ15</f>
        <v>0</v>
      </c>
      <c r="CR15" s="128">
        <f>Timing!CR15</f>
        <v>0</v>
      </c>
      <c r="CS15" s="128">
        <f>Timing!CS15</f>
        <v>0</v>
      </c>
      <c r="CT15" s="128">
        <f>Timing!CT15</f>
        <v>0</v>
      </c>
      <c r="CU15" s="128">
        <f>Timing!CU15</f>
        <v>0</v>
      </c>
      <c r="CV15" s="128">
        <f>Timing!CV15</f>
        <v>0</v>
      </c>
      <c r="CW15" s="128">
        <f>Timing!CW15</f>
        <v>0</v>
      </c>
      <c r="CX15" s="128">
        <f>Timing!CX15</f>
        <v>0</v>
      </c>
      <c r="CY15" s="128">
        <f>Timing!CY15</f>
        <v>0</v>
      </c>
      <c r="CZ15" s="128">
        <f>Timing!CZ15</f>
        <v>0</v>
      </c>
      <c r="DA15" s="128">
        <f>Timing!DA15</f>
        <v>0</v>
      </c>
      <c r="DB15" s="128">
        <f>Timing!DB15</f>
        <v>0</v>
      </c>
      <c r="DC15" s="128">
        <f>Timing!DC15</f>
        <v>0</v>
      </c>
      <c r="DD15" s="128">
        <f>Timing!DD15</f>
        <v>0</v>
      </c>
      <c r="DE15" s="128">
        <f>Timing!DE15</f>
        <v>0</v>
      </c>
      <c r="DF15" s="128">
        <f>Timing!DF15</f>
        <v>0</v>
      </c>
      <c r="DG15" s="128">
        <f>Timing!DG15</f>
        <v>0</v>
      </c>
      <c r="DH15" s="128">
        <f>Timing!DH15</f>
        <v>0</v>
      </c>
      <c r="DI15" s="128">
        <f>Timing!DI15</f>
        <v>0</v>
      </c>
      <c r="DJ15" s="128">
        <f>Timing!DJ15</f>
        <v>0</v>
      </c>
      <c r="DK15" s="128">
        <f>Timing!DK15</f>
        <v>0</v>
      </c>
      <c r="DL15" s="128">
        <f>Timing!DL15</f>
        <v>0</v>
      </c>
      <c r="DM15" s="128">
        <f>Timing!DM15</f>
        <v>0</v>
      </c>
      <c r="DN15" s="128">
        <f>Timing!DN15</f>
        <v>0</v>
      </c>
      <c r="DO15" s="128">
        <f>Timing!DO15</f>
        <v>0</v>
      </c>
      <c r="DP15" s="128">
        <f>Timing!DP15</f>
        <v>0</v>
      </c>
      <c r="DQ15" s="128">
        <f>Timing!DQ15</f>
        <v>0</v>
      </c>
      <c r="DR15" s="128">
        <f>Timing!DR15</f>
        <v>0</v>
      </c>
      <c r="DS15" s="128">
        <f>Timing!DS15</f>
        <v>0</v>
      </c>
      <c r="DT15" s="128">
        <f>Timing!DT15</f>
        <v>0</v>
      </c>
      <c r="DU15" s="128">
        <f>Timing!DU15</f>
        <v>0</v>
      </c>
      <c r="DV15" s="128">
        <f>Timing!DV15</f>
        <v>0</v>
      </c>
      <c r="DW15" s="128">
        <f>Timing!DW15</f>
        <v>0</v>
      </c>
      <c r="DX15" s="128">
        <f>Timing!DX15</f>
        <v>0</v>
      </c>
      <c r="DY15" s="128">
        <f>Timing!DY15</f>
        <v>0</v>
      </c>
    </row>
    <row r="16" spans="1:129">
      <c r="D16" s="8"/>
    </row>
  </sheetData>
  <conditionalFormatting sqref="J6">
    <cfRule type="cellIs" dxfId="17" priority="18" stopIfTrue="1" operator="equal">
      <formula>1</formula>
    </cfRule>
  </conditionalFormatting>
  <conditionalFormatting sqref="J7">
    <cfRule type="cellIs" dxfId="16" priority="17" stopIfTrue="1" operator="equal">
      <formula>1</formula>
    </cfRule>
  </conditionalFormatting>
  <conditionalFormatting sqref="K6:L6">
    <cfRule type="cellIs" dxfId="15" priority="16" stopIfTrue="1" operator="equal">
      <formula>1</formula>
    </cfRule>
  </conditionalFormatting>
  <conditionalFormatting sqref="K7:L7">
    <cfRule type="cellIs" dxfId="14" priority="15" stopIfTrue="1" operator="equal">
      <formula>1</formula>
    </cfRule>
  </conditionalFormatting>
  <conditionalFormatting sqref="CH4:DY4">
    <cfRule type="expression" dxfId="13" priority="5" stopIfTrue="1">
      <formula>CH$6=1</formula>
    </cfRule>
    <cfRule type="expression" dxfId="12" priority="6" stopIfTrue="1">
      <formula>CH$7=1</formula>
    </cfRule>
  </conditionalFormatting>
  <conditionalFormatting sqref="J4:L4">
    <cfRule type="expression" dxfId="11" priority="13" stopIfTrue="1">
      <formula>J$6=1</formula>
    </cfRule>
    <cfRule type="expression" dxfId="10" priority="14" stopIfTrue="1">
      <formula>J$7=1</formula>
    </cfRule>
  </conditionalFormatting>
  <conditionalFormatting sqref="M6:CG6">
    <cfRule type="cellIs" dxfId="9" priority="12" stopIfTrue="1" operator="equal">
      <formula>1</formula>
    </cfRule>
  </conditionalFormatting>
  <conditionalFormatting sqref="M7:CG7">
    <cfRule type="cellIs" dxfId="8" priority="11" stopIfTrue="1" operator="equal">
      <formula>1</formula>
    </cfRule>
  </conditionalFormatting>
  <conditionalFormatting sqref="M4:CG4 N5:O5">
    <cfRule type="expression" dxfId="7" priority="9" stopIfTrue="1">
      <formula>M$6=1</formula>
    </cfRule>
    <cfRule type="expression" dxfId="6" priority="10" stopIfTrue="1">
      <formula>M$7=1</formula>
    </cfRule>
  </conditionalFormatting>
  <conditionalFormatting sqref="CH6:DY6">
    <cfRule type="cellIs" dxfId="5" priority="8" stopIfTrue="1" operator="equal">
      <formula>1</formula>
    </cfRule>
  </conditionalFormatting>
  <conditionalFormatting sqref="CH7:DY7">
    <cfRule type="cellIs" dxfId="4" priority="7" stopIfTrue="1" operator="equal">
      <formula>1</formula>
    </cfRule>
  </conditionalFormatting>
  <conditionalFormatting sqref="J5:M5">
    <cfRule type="expression" dxfId="3" priority="3" stopIfTrue="1">
      <formula>J$6=1</formula>
    </cfRule>
    <cfRule type="expression" dxfId="2" priority="4" stopIfTrue="1">
      <formula>J$7=1</formula>
    </cfRule>
  </conditionalFormatting>
  <conditionalFormatting sqref="P5:DY5">
    <cfRule type="expression" dxfId="1" priority="1" stopIfTrue="1">
      <formula>P$6=1</formula>
    </cfRule>
    <cfRule type="expression" dxfId="0" priority="2" stopIfTrue="1">
      <formula>P$7=1</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31</vt:i4>
      </vt:variant>
    </vt:vector>
  </HeadingPairs>
  <TitlesOfParts>
    <vt:vector size="38" baseType="lpstr">
      <vt:lpstr>Fimovi</vt:lpstr>
      <vt:lpstr>Index</vt:lpstr>
      <vt:lpstr>Inputs</vt:lpstr>
      <vt:lpstr>Cons</vt:lpstr>
      <vt:lpstr>Timing</vt:lpstr>
      <vt:lpstr>Formate</vt:lpstr>
      <vt:lpstr>Ti-Tmpl</vt:lpstr>
      <vt:lpstr>Anlagenklasse</vt:lpstr>
      <vt:lpstr>Cons_End</vt:lpstr>
      <vt:lpstr>Cons_Start</vt:lpstr>
      <vt:lpstr>Index!Druckbereich</vt:lpstr>
      <vt:lpstr>Inputs!Druckbereich</vt:lpstr>
      <vt:lpstr>GanzkleineZahl</vt:lpstr>
      <vt:lpstr>Milliarde</vt:lpstr>
      <vt:lpstr>Million</vt:lpstr>
      <vt:lpstr>Monate</vt:lpstr>
      <vt:lpstr>Monate_Jahr</vt:lpstr>
      <vt:lpstr>Monate_Quartal</vt:lpstr>
      <vt:lpstr>Name_Autor</vt:lpstr>
      <vt:lpstr>Name_Datei</vt:lpstr>
      <vt:lpstr>Name_Modell</vt:lpstr>
      <vt:lpstr>Name_Projekt</vt:lpstr>
      <vt:lpstr>Name_Unternehmen</vt:lpstr>
      <vt:lpstr>Ops_End</vt:lpstr>
      <vt:lpstr>Ops_Start</vt:lpstr>
      <vt:lpstr>Periodizitaet</vt:lpstr>
      <vt:lpstr>Pf_hor_ja</vt:lpstr>
      <vt:lpstr>Pf_hor_nein</vt:lpstr>
      <vt:lpstr>Pf_li</vt:lpstr>
      <vt:lpstr>Pf_re</vt:lpstr>
      <vt:lpstr>Pf_unt_ja</vt:lpstr>
      <vt:lpstr>Pf_unt_nein</vt:lpstr>
      <vt:lpstr>Quartale_Jahr</vt:lpstr>
      <vt:lpstr>Rund_Tol</vt:lpstr>
      <vt:lpstr>Startdatum</vt:lpstr>
      <vt:lpstr>Tab_Start</vt:lpstr>
      <vt:lpstr>Tage_Jahr</vt:lpstr>
      <vt:lpstr>Tausend</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Modelling am Beispiel einer Projektfinanzierung</dc:title>
  <dc:creator>Fimovi GmbH</dc:creator>
  <dc:description>www.financial-modelling-videos.de</dc:description>
  <cp:lastModifiedBy>www.financial-modelling-videos.de</cp:lastModifiedBy>
  <cp:lastPrinted>2013-09-20T20:37:00Z</cp:lastPrinted>
  <dcterms:created xsi:type="dcterms:W3CDTF">2013-02-07T14:13:17Z</dcterms:created>
  <dcterms:modified xsi:type="dcterms:W3CDTF">2021-02-04T16:43:40Z</dcterms:modified>
</cp:coreProperties>
</file>